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085" firstSheet="3" activeTab="3"/>
  </bookViews>
  <sheets>
    <sheet name="Hoja1" sheetId="1" state="hidden" r:id="rId1"/>
    <sheet name="borrador" sheetId="2" state="hidden" r:id="rId2"/>
    <sheet name="Hoja2" sheetId="3" state="hidden" r:id="rId3"/>
    <sheet name="PAA 2018 Inicial" sheetId="4" r:id="rId4"/>
  </sheets>
  <definedNames>
    <definedName name="_xlnm._FilterDatabase" localSheetId="1" hidden="1">'borrador'!$A$18:$M$35</definedName>
    <definedName name="_xlnm._FilterDatabase" localSheetId="0" hidden="1">'Hoja1'!$A$18:$M$61</definedName>
    <definedName name="_xlnm._FilterDatabase" localSheetId="3" hidden="1">'PAA 2018 Inicial'!$B$18:$L$56</definedName>
    <definedName name="_xlnm.Print_Area" localSheetId="1">'borrador'!$B$18:$L$40</definedName>
    <definedName name="_xlnm.Print_Area" localSheetId="0">'Hoja1'!$B$18:$L$73</definedName>
    <definedName name="_xlnm.Print_Area" localSheetId="3">'PAA 2018 Inicial'!$B$2:$L$73</definedName>
    <definedName name="_xlnm.Print_Titles" localSheetId="1">'borrador'!$18:$18</definedName>
    <definedName name="_xlnm.Print_Titles" localSheetId="0">'Hoja1'!$18:$18</definedName>
    <definedName name="_xlnm.Print_Titles" localSheetId="3">'PAA 2018 Inicial'!$18:$18</definedName>
  </definedNames>
  <calcPr fullCalcOnLoad="1"/>
</workbook>
</file>

<file path=xl/sharedStrings.xml><?xml version="1.0" encoding="utf-8"?>
<sst xmlns="http://schemas.openxmlformats.org/spreadsheetml/2006/main" count="1071" uniqueCount="263">
  <si>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</si>
  <si>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</si>
  <si>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</si>
  <si>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</si>
  <si>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</si>
  <si>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</si>
  <si>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</si>
  <si>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</si>
  <si>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</si>
  <si>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</si>
  <si>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</si>
  <si>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</si>
  <si>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</si>
  <si>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</si>
  <si>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</si>
  <si>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</si>
  <si>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</si>
  <si>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</si>
  <si>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</si>
  <si>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</si>
  <si>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</si>
  <si>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</si>
  <si>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</si>
  <si>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</si>
  <si>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</si>
  <si>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</si>
  <si>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</si>
  <si>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</si>
  <si>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</si>
  <si>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CÁMARA DE REPRESENTANTES</t>
  </si>
  <si>
    <t>CARRERA 8 No. 12B-42</t>
  </si>
  <si>
    <t>http://camara.gov.co</t>
  </si>
  <si>
    <t>MISIÓN: Representar dignamente al Pueblo Colombiano como titular de la Soberanía para construir escenarios jurídicos, transparentes y democráticos que soporten la creación e interpretación de leyes, la reforma de la Constitución  real y objetiva,  el control político sobre el Gobierno y la Administración Pública, la investigación y acusaciÓn a los altos funcionarios del Estado y la elección de altos funcionarios del estado.
VISIÓN: Constituirse en el órgano legislativo efectivo, legítimo y democrático de la sociedad que conduzca a la consolidación del país en un Estado Social de Derecho, legislando en forma justa para lograr un desarrollo social equitativo.</t>
  </si>
  <si>
    <t>http://camara.gov.co/portal2011/gestor-documental/doc/download/5274-plan-estrategico-2012-2014-gestion-de-car-al-ciudadano-ajustado</t>
  </si>
  <si>
    <t>CARLOS ALBERTO ARCILA SÁNCHEZ
JEFE DIVISIÓN DE BIENES Y SERVICIOS
TEL 3825000 EXT.  5556
servicios@camara.gov.co</t>
  </si>
  <si>
    <t>44121601
46151600</t>
  </si>
  <si>
    <t>COMPRA DE TÓKEN (LLAVE ELECTRÓNICA, CÁMARA DE COMERCIO) DIV. FINANCIERA</t>
  </si>
  <si>
    <t>JULIO</t>
  </si>
  <si>
    <t>1 MES</t>
  </si>
  <si>
    <t>MÍNIMA CUANTÍA</t>
  </si>
  <si>
    <t>RECURSOS DE LA NACIÓN</t>
  </si>
  <si>
    <t>N/A</t>
  </si>
  <si>
    <t>BLANCA EMMA SALAZAR BONILLA
JEFE DIVISIÓN FINANCIERA Y PRESUPUESTO
TEL 3825000 EXT.  5527
blanca.salazar@camara.gov.co</t>
  </si>
  <si>
    <t>43211700 
44000000
44101501
44101503</t>
  </si>
  <si>
    <t>OTRAS COMPRAS DE EQUIPOS</t>
  </si>
  <si>
    <t>FEBRERO</t>
  </si>
  <si>
    <t>3 MESES</t>
  </si>
  <si>
    <t>SUBASTA INVERSA</t>
  </si>
  <si>
    <t>ALESAED COSSIO CONTRERAS
JEFE OFICINA  DE PLANEACIÓN Y SISTEMAS
TEL: 3825000 EXT 5594
planeacion.sistemas@camara.gov.co</t>
  </si>
  <si>
    <t>ARRENDAMIENTOS BIENES INMUEBLES</t>
  </si>
  <si>
    <t>MAYO</t>
  </si>
  <si>
    <t>7 MESES</t>
  </si>
  <si>
    <t>CONTRATACIÓN DIRECTA</t>
  </si>
  <si>
    <t>CONTRATACIÓN TIQUETES AÉREOS NACIONALES</t>
  </si>
  <si>
    <t>ENERO</t>
  </si>
  <si>
    <t>11 MESES</t>
  </si>
  <si>
    <t>LICITACIÓN PÚBLICA</t>
  </si>
  <si>
    <t>TIQUETES Y VIÁTICOS AL INTERIOR</t>
  </si>
  <si>
    <t>TIQUETES Y VIÁTICOS AL EXTERIOR</t>
  </si>
  <si>
    <t>COMPRA DE MOBILIARIO</t>
  </si>
  <si>
    <t>71151007
86101703
86101714
86101709
86101705</t>
  </si>
  <si>
    <t>SERVICIO DE CAPACITACIÓN PARA REPRESENTANTES Y FUNCIONARIOS - BIENESTAR SOCIAL</t>
  </si>
  <si>
    <t>MÍNIMA CUANTÍA/ SELECCIÓN ABREVIADA</t>
  </si>
  <si>
    <t>OTROS SERVICIOS PARA CAPACITACIÓN. BIENESTAR SOCIAL Y ESTÍMULOS</t>
  </si>
  <si>
    <t>SUMINISTRO DE GASOLINA</t>
  </si>
  <si>
    <t>44103003
44103005
44103100
14111500
44103112
44121600
44120000
44122000
44121700
44121800
44121900
44122100</t>
  </si>
  <si>
    <t>SUMINISTRO DE TINTAS, CINTAS, TÓNER, PAPELERÍA Y ÚTILES PARA ESCRITORIO</t>
  </si>
  <si>
    <t>JUNIO</t>
  </si>
  <si>
    <t>25172503
25172504</t>
  </si>
  <si>
    <t>SUMINISTRO DE LLANTAS PARA LOS VEHÍCULOS DE LA CORPORACIÓN</t>
  </si>
  <si>
    <t>60121010
49101701
49100000</t>
  </si>
  <si>
    <t>COMPRA DE MEDALLERÍA, PERGAMINOS Y CONDECORACIONES</t>
  </si>
  <si>
    <t>DIANA GARCÍA BAHAMÓN
JEFE OFICINA DE PROTOCOLO
TEL 3825000 EXT. 5709
protocolo@camara.gov.co</t>
  </si>
  <si>
    <t>MANTENIMIENTO DE LAS INSTALACIONES FÍSICAS DEL CONGRESO</t>
  </si>
  <si>
    <t>MANTENIMIENTO DE ASCENSORES EDIFICIO NUEVO Y CAPITOLIO NACIONAL</t>
  </si>
  <si>
    <t>12 MESES</t>
  </si>
  <si>
    <t>73152108
81111812
45111500
45110000</t>
  </si>
  <si>
    <t>MANTENIM PREV/CORRECT SISTEMA SONIDO/GRABACION SALONES ELÍPTICO/BOYACÁ Y COMISIONES.</t>
  </si>
  <si>
    <t>MARZO</t>
  </si>
  <si>
    <t>10 MESES</t>
  </si>
  <si>
    <t>SELECCIÓN ABREVIADA</t>
  </si>
  <si>
    <t>43230000
43231505
43231600
43231508</t>
  </si>
  <si>
    <t>MANTENIMIENTO PROGRAMAS KACTUS Y SEVEN</t>
  </si>
  <si>
    <t>25101801
78181500</t>
  </si>
  <si>
    <t>MANTENIMIENTO PREVENTIVO Y CORRECTIVO DE MOTOCICLETAS.</t>
  </si>
  <si>
    <t>MANTENIMIENTO PREVENTIVO Y CORRECTIVO DE VEHÍCULOS DEL PARQUE AUTOMOTOR</t>
  </si>
  <si>
    <t>SERVICIO DE ASEO INCLUIDO INSUMOS</t>
  </si>
  <si>
    <t>9 MESES</t>
  </si>
  <si>
    <t>SERVICIO DE CAFETERÍA INCLUIDO INSUMOS</t>
  </si>
  <si>
    <t>MANTENIMIENTO DE CAFETERAS</t>
  </si>
  <si>
    <t>2 MESES</t>
  </si>
  <si>
    <t>4 MESES</t>
  </si>
  <si>
    <t>ACARREOS</t>
  </si>
  <si>
    <t>78102203
78102205
78102204</t>
  </si>
  <si>
    <t>FRANQUICIA POSTAL 472</t>
  </si>
  <si>
    <t>LUCY ESPERANZA JIMÉNEZ
COORDINADORA OFICINA DE CORRESPONDENCIA
TEL 3825000 EXT. 3176
esperanza.jimenez@camara.gov.co</t>
  </si>
  <si>
    <t>SUSCRIPCIONES</t>
  </si>
  <si>
    <t>PUBLICACIONES IMPRENTA NACIONAL</t>
  </si>
  <si>
    <t>82121900
82121902</t>
  </si>
  <si>
    <t>EMPASTADAS</t>
  </si>
  <si>
    <t>PUBLICACIÓN AVISOS DE PRENSA</t>
  </si>
  <si>
    <t>MÍNIMA CUANTÍA/CONTATACIÓN DIRECTA</t>
  </si>
  <si>
    <t>84131500
84131501
84131503
84131600
84131517</t>
  </si>
  <si>
    <t>SEGUROS GENERALES</t>
  </si>
  <si>
    <t>6 MESES</t>
  </si>
  <si>
    <t>83101500
83101501</t>
  </si>
  <si>
    <t>ACUEDUCTO, ALCANTARILLADO Y ASEO</t>
  </si>
  <si>
    <t>83101800
83101801
83101802
83101803</t>
  </si>
  <si>
    <t>ENERGÍA</t>
  </si>
  <si>
    <t>TELEFONÍA MÓVIL CELULAR</t>
  </si>
  <si>
    <t>83111701
83111800
83121703
83121200</t>
  </si>
  <si>
    <t>TELÉFONO. FAX Y OTROS</t>
  </si>
  <si>
    <t>CONTRATACIÓN DIRECTA (Convenio interadministrativo)</t>
  </si>
  <si>
    <t>77000000
77100000
77101600
77110000</t>
  </si>
  <si>
    <t>PLAN INSTITUCIONAL DE GESTIÓN AMBIENTAL</t>
  </si>
  <si>
    <t>MARIA CLAUDIA WALTEROS
COORDINADORA PROGRAMA PIGA
TEL 3825000 EXT. 5501
claudia.walteros@camara.gov.co</t>
  </si>
  <si>
    <t>81100000
80000000
93141406
80100000
80121704</t>
  </si>
  <si>
    <t>SERVICIOS PROFESIONALES Y PROFESIONAL ESPECIALIZADOS</t>
  </si>
  <si>
    <t>81100000
80000000
93141506
80100000
80121704</t>
  </si>
  <si>
    <t>SERVICIOS  DE APOYO A LA GESTIÓN</t>
  </si>
  <si>
    <t>80000000
93141506
80100000
80121704</t>
  </si>
  <si>
    <t>PRESTACIÓN DE SERVICIOS TÉCNICOS  UNIDADES DE TRABAJO LEGISLATIVO</t>
  </si>
  <si>
    <t xml:space="preserve"> </t>
  </si>
  <si>
    <t>Revisó modalidad de contratación</t>
  </si>
  <si>
    <t>Jefe División Jurídica</t>
  </si>
  <si>
    <t xml:space="preserve">Aprobado por: </t>
  </si>
  <si>
    <t>CARLOS ALBERTO ARCILA</t>
  </si>
  <si>
    <t>BLANCA EMMA SALAZAR BONILLA</t>
  </si>
  <si>
    <t>ALESAED COSSIO CONTRERAS</t>
  </si>
  <si>
    <t>Jefe División Servicios</t>
  </si>
  <si>
    <t>Jefe Divisón Financiera y Presupuesto</t>
  </si>
  <si>
    <t>Jefe Oficina de Planeación  y Sistemas</t>
  </si>
  <si>
    <t>Jefe  División de Personal</t>
  </si>
  <si>
    <t xml:space="preserve">Revisado por: </t>
  </si>
  <si>
    <t>FANY OTALORA CASTAÑEDA</t>
  </si>
  <si>
    <t>Contador Contratista</t>
  </si>
  <si>
    <t>MANTENIMIENTO PROGRAMAS POWER FILES</t>
  </si>
  <si>
    <t>52131601
52131602
52131603
52131604</t>
  </si>
  <si>
    <t>ADQUISION DE PERSIANAS</t>
  </si>
  <si>
    <t>SUMINISTRO DE ALFOMBRAS</t>
  </si>
  <si>
    <t xml:space="preserve">25173706
30161711
30161713
30161719
30161708
30161709
31201504
</t>
  </si>
  <si>
    <t>PROYECTO DE INVERSIÓN RESTAURACIÓN , RENOVACIÓN DE LAS INSTALACIONES FÍSICAS DE LA CÁMARA DE REPRESENTANTES  CODIGO BPIN  2012011000326</t>
  </si>
  <si>
    <t>AGOSTO</t>
  </si>
  <si>
    <t>3 AÑOS</t>
  </si>
  <si>
    <t>SI</t>
  </si>
  <si>
    <t>PROYECTO DE INVERSIÓN DOTACIÓN DE VEHÍCULOS PARA EL MEJORAMIENTO DE LAS CONDICIONES DE SEGURIDAD Y OPORTUNIDAD EN LOS DESPLAZAMIENTOS DE LA CÁMARA DE REPRESENTANTES  CODIGO BPIN  2010011000062</t>
  </si>
  <si>
    <t>NO</t>
  </si>
  <si>
    <t>PROYECTO DE INVERSIÓN AMPLIACIÓN Y ACTUALIZACIÓN TIC DE LA CÁMARA DE REPRESENTANTES CODIGO BPIN 2012011000273</t>
  </si>
  <si>
    <t>92121801
25101503</t>
  </si>
  <si>
    <t>80111610
47131702
72154000
72121400</t>
  </si>
  <si>
    <t>SUMINISTRTOS ELECTRICOS Y HIDRAULICOS</t>
  </si>
  <si>
    <t>SERVICIO MEDICO HOSPITALARIOS</t>
  </si>
  <si>
    <t>MENOR CUANTÍA</t>
  </si>
  <si>
    <t xml:space="preserve">39121700
39101600
39101900
31211600
31121800
27121800
30162300
31162800
39121700
40151600
31211906
31211904
27111909
31201503
12191602
31211803
11101502
31211501
31211502
27111552
30111601
39111520
39121022
39121032
39101601
39101605
</t>
  </si>
  <si>
    <t>DOTACION DE EQUIPOS E INSUMOS PARA LA BRIGADA DE EMERGENCIA</t>
  </si>
  <si>
    <t>SERVICIOS DE DIAGNOSTICO PARQUE AUTOMOTOR</t>
  </si>
  <si>
    <t>5 MESES</t>
  </si>
  <si>
    <t>46181507
39111610
60131105
43191510
46181604
46181504</t>
  </si>
  <si>
    <t>78131602
80161506
56121805</t>
  </si>
  <si>
    <t>25191838
78181507
80111613</t>
  </si>
  <si>
    <t>43211500
39121000
81111800
43233700
46171600
81111500
81101700</t>
  </si>
  <si>
    <t>MINIMA CUANTÍA</t>
  </si>
  <si>
    <t>72101500
72151200</t>
  </si>
  <si>
    <t>ALEXANDER RINCON HERNANDEZ
JEFE DIVISION DE PERSONAL
TEL 3825000  EXT 5506
personal@camara.gov.co</t>
  </si>
  <si>
    <t>JOSE EDINSON GARCIA GARCIA
JEFE DIVISIÓN JURÍDICA
TEL 3825000 EXT 5520
juridica@camara.gov.co</t>
  </si>
  <si>
    <t>JOSE EDINSON GARCIA GARCIA</t>
  </si>
  <si>
    <t>ALEXANDER RINCON HERNANDEZ</t>
  </si>
  <si>
    <t>APROBADA</t>
  </si>
  <si>
    <t>Licitación pública</t>
  </si>
  <si>
    <t>Recursos del Estado</t>
  </si>
  <si>
    <t>Servicios de Mantenimiento preventivo y correctivo de la planta electrica del Edificio Nuevo del Congreso y del Capitolio Nacional.</t>
  </si>
  <si>
    <t>Servicio de Mantenimiento preventivo y correctivo de las motobombas y los tanques de almacenamiento de agua, ubicadas en el costado sur del Capitolio Nacional.</t>
  </si>
  <si>
    <t>Servicios de Mantenimiento preventivo y correctivo del sistema de aire acondicionado de las comisiones, el centro de computo y el gimnasio de la Cámara de Representantes.</t>
  </si>
  <si>
    <t>11 Meses</t>
  </si>
  <si>
    <t>Instalación y mantenimiento correctivo a los pisos de Madera de las oficinas de los Honorables Representantes y las Comisiones.</t>
  </si>
  <si>
    <t>Compra e instalación de un ascensor nuevo para el costado occidental del Capitolio Nacional.</t>
  </si>
  <si>
    <t>Compra e instalación del pasamanos y el guardaescobas en madera del Salon Boyaca.</t>
  </si>
  <si>
    <t>3 Mes</t>
  </si>
  <si>
    <t>ADMINISTRACIÓN  DE ARCHIVO</t>
  </si>
  <si>
    <t>MIGRACION DE PAGINA WEB</t>
  </si>
  <si>
    <t>7 Meses</t>
  </si>
  <si>
    <t>EQUIPOS DE COMPURO</t>
  </si>
  <si>
    <t>TELEVISORES</t>
  </si>
  <si>
    <t>ARRIENDO SEDE ADMINISTRATIVA</t>
  </si>
  <si>
    <t>ARRENDAMIENTO BODEGA</t>
  </si>
  <si>
    <t>MOBILIARIO</t>
  </si>
  <si>
    <t>ARCHIVADORES</t>
  </si>
  <si>
    <t>PAPELERIA</t>
  </si>
  <si>
    <t>TONER</t>
  </si>
  <si>
    <t>CLARO</t>
  </si>
  <si>
    <t>TIGO</t>
  </si>
  <si>
    <t>MANTENIMIENTO INSTALACIONES FISICAS</t>
  </si>
  <si>
    <t xml:space="preserve">72101506
</t>
  </si>
  <si>
    <t>72101500
72151200
72151800</t>
  </si>
  <si>
    <t>02 de Enero de 2015</t>
  </si>
  <si>
    <t>1 Mes</t>
  </si>
  <si>
    <t>Minima Cuantia</t>
  </si>
  <si>
    <t>División de Servicios</t>
  </si>
  <si>
    <t>Mantenimiento Correctivo de las marquesinas del Capitolio Nacional costado occidental ubicadas en el Salon Eliptico y Boyaca; y el Edificio Nuevo del Congreso costado sur.</t>
  </si>
  <si>
    <t>Pintar y arreglar las puertas de asero inoxidable de los baños del Capitolio Nacional.</t>
  </si>
  <si>
    <t>Comisione puertas de vidrio</t>
  </si>
  <si>
    <t>Compra de 30 sillas</t>
  </si>
  <si>
    <t>Archivadores (4) 3 cuerpos</t>
  </si>
  <si>
    <t>Archivadores (5) 5 cuerpos</t>
  </si>
  <si>
    <t>Folderama (2)</t>
  </si>
  <si>
    <t>SERVICIO DE CAPACITACIÓN PARA REPRESENTANTES Y FUNCIONARIOS</t>
  </si>
  <si>
    <t>SERVICIOS PARA ESTIMULOS FUNCIONARIOS</t>
  </si>
  <si>
    <t>SERVICIOS DE BIENESTAR SOCIAL</t>
  </si>
  <si>
    <t>SECRETARIA GENERAL
TEL 3825000 EXT. 5144
secretaria.general@gov.co</t>
  </si>
  <si>
    <t>93141506
49161500
49161504</t>
  </si>
  <si>
    <t>COMPRAS DE EQUIPOS TECNOLOGICOS</t>
  </si>
  <si>
    <t>NA</t>
  </si>
  <si>
    <t>ACUERDO MARCO DE PRECIOS</t>
  </si>
  <si>
    <t>MINIMA CUANTIA</t>
  </si>
  <si>
    <t>RODOLFO ALFONSO CETINA
JEFE DIVISIÓN DE BIENES Y SERVICIOS
TEL 3825554 
servicios@camara.gov.co</t>
  </si>
  <si>
    <t>RODOLFO ALFONSO CETINA</t>
  </si>
  <si>
    <t>MABEL CRISTINA MELO MORENO</t>
  </si>
  <si>
    <t>MANTENIM PREV/CORRECT SISTEMA SONIDO/GRABACION SALONES ELÍPTICO, BOYACÀ Y COMISIONES.</t>
  </si>
  <si>
    <t>IMPLEMENTACIÓN NIIF</t>
  </si>
  <si>
    <t>ACTUALIZACION Y MODERNIZACION DE LA PAGINA WEB</t>
  </si>
  <si>
    <t>43231601
84111501
84111502
84111503
84111505</t>
  </si>
  <si>
    <t>11  MESES</t>
  </si>
  <si>
    <t>43232107
43232408</t>
  </si>
  <si>
    <t xml:space="preserve">Jefe Oficina de Planeación  y Sistemas </t>
  </si>
  <si>
    <t>MARIA DEL CARMEN JIMENEZ RAMIREZ</t>
  </si>
  <si>
    <t>Jefe División Juridica</t>
  </si>
  <si>
    <t>SELECCIÓN ABREVIADA DE MENOR CUANTIA</t>
  </si>
  <si>
    <t>ACUERDO MARCO DE PRECIOS Y/O LICITACIÓN PÚBLICA</t>
  </si>
  <si>
    <t>SERVICIOS PUBLICOS</t>
  </si>
  <si>
    <t>NOMINA</t>
  </si>
  <si>
    <t>CONCURSO DE MERITOS</t>
  </si>
  <si>
    <t xml:space="preserve">MAYO </t>
  </si>
  <si>
    <t>8 MESES</t>
  </si>
  <si>
    <t>MARIA CAROLINA CARRILLO SALTAREN
DIRECTORA ADMINISTRATIVA
Conmutador 4325100-01-02 Ext 5572
direccion.administrativa@camara.gov.co</t>
  </si>
  <si>
    <t>RODOLFO ALFONSO CETINA
JEFE DIVISIÓN SERVICIOS
Conmutador 4325100-01-02 Ext 5554
rodolfo.alfonso@camara.gov.co</t>
  </si>
  <si>
    <t>MANTENIMIENTO DE COMISIONES</t>
  </si>
  <si>
    <t xml:space="preserve">SERVICO DE MANTENIMENTO PREVENTIVO Y CORRECTIVO DEL SISTEMA DE AIRE ACONDICIONADO DE LAS COMISIONES, EL CENTRO DE COMPUTO Y EL GIMNASIO DE LA CÁMARA DE REPRESENTANTES </t>
  </si>
  <si>
    <t>PROGRAMA INTEGRAL DE PREVENCIÓN VIAL</t>
  </si>
  <si>
    <t>80161501
80101504
93151501
93151603</t>
  </si>
  <si>
    <t>81101508
80111601
80111604
93141506
80121704</t>
  </si>
  <si>
    <t>ALEXANDER RINCON HERDANDEZ
JEFE OFICINA PLANEACIÓN Y SISTEMAS
Conmutador 4325100-01-02 Ext 5595
alexander.rinconh@camara.gov.co</t>
  </si>
  <si>
    <t>PROYECTO DE INVERSIÓN MEJORAMIENTO DE LAS CONDICIONES DE SEGURIDAD Y PROTECCIÓN EN LOS DESPLAZAMIENTOS DE LOS REPRESENTANTES A LA CÁMARA</t>
  </si>
  <si>
    <t>7.5 MESES</t>
  </si>
  <si>
    <t>43221506
43221522
43233502
43233503
45111901 
45111902
45121506
56101706
43211501
43211502
43222625
43211506
43211507
26121620
52161520
52161611
43233600
43233700
52161500
72151600
81160000
81111800
81112000</t>
  </si>
  <si>
    <t>PROYECTO DE INVERSIÓN MEJORAMIENTO Y ACTUALIZACIÓN  TECNOLÓGICA DEL SALÓN ELÍPTICO Y DE LAS COMISIONES DE LA CÁMARA DE REPRESENTANTES</t>
  </si>
  <si>
    <t>CONVENIO DE ASOCIACION</t>
  </si>
  <si>
    <t>ABRIL</t>
  </si>
  <si>
    <t>72100000
72102900
72103300</t>
  </si>
  <si>
    <t>83121701
83121702
83121703
83121704</t>
  </si>
  <si>
    <t>MABEL CRISTINA MELO MORENO
JEFE DIVISIÓN FINANCIERA
 Conmutador 4325100-01-02 Ext. 5567
mabel.melo@camara.gov.co</t>
  </si>
  <si>
    <t>DARMI FRANCISCO FUENTES
JEFE OFICINA DE INFORMACIÓN Y PRENSA
 Conmutador 4325100-01-02 Ext. 5254
prensa@camara.gov.co</t>
  </si>
  <si>
    <t>HUMBERTO MARTILLA SERRANO
SECRETARIO GENERAL
 Conmutador 4325100-01-02 Ext. 5425
secretaria.general@camara.gov.co</t>
  </si>
  <si>
    <t>RODOLFO ALFONSO CETINA
JEFE DIVISIÓN SERVICIOS
Conmutador 4325100-01-02 Ext 5554
rodolfo.alfonso@camara.gov.co
ALEXANDER RICON HERDANDEZ
JEFE OFICINA PLANEACIÓN Y SISTEMAS
Conmutador 4325100-01-02 Ext 5595
alexander.rinconh@camara.gov.co</t>
  </si>
  <si>
    <t>VIRGILIO FARFAN ROJAS
JEFE DIVISIÓN DE PERSONAL
Conmutador 4325100-01-02 Ext. 5508
personal@camara.gov.co</t>
  </si>
  <si>
    <t>MARIA CAROLINA CARRILLO SALTAREN
DIRECTORA ADMINISTRATIVA
Conmutador 4325100-01-02 Ext. 5572
direccion.administrativa@camara.gov.co</t>
  </si>
  <si>
    <t>Transformación con Transparencia</t>
  </si>
  <si>
    <t>Directora Administrativa ( E )</t>
  </si>
  <si>
    <t>PLAN ANUAL DE ADQUISICIONES 2018</t>
  </si>
  <si>
    <t>IMPLEMENTACIÓN DE ESTRATEGIAS DE PARTICIPACIÓN Y COMUNICACIÓN EN LA ACTIVIDAD LEGISLATIVA DE LA CÁMARA DE REPRESENTANTES </t>
  </si>
  <si>
    <t>31 DE DICIEMBRE 2018</t>
  </si>
  <si>
    <t>ADQUISICIÓN  BIENES Y SERVICIOS</t>
  </si>
  <si>
    <t>43233205
44121601
46151600</t>
  </si>
  <si>
    <t>PROGRAMA DE TELEVISION CAMARA DE REPRESENTANTES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</si>
</sst>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(&quot;$&quot;\ * #,##0_);_(&quot;$&quot;\ * \(#,##0\);_(&quot;$&quot;\ * &quot;-&quot;??_);_(@_)"/>
    <numFmt numFmtId="187" formatCode="_(* #,##0_);_(* \(#,##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&quot;$&quot;\ * #,##0.0_);_(&quot;$&quot;\ * \(#,##0.0\);_(&quot;$&quot;\ * &quot;-&quot;??_);_(@_)"/>
    <numFmt numFmtId="193" formatCode="_([$$-240A]\ * #,##0.00_);_([$$-240A]\ * \(#,##0.00\);_([$$-240A]\ * &quot;-&quot;??_);_(@_)"/>
    <numFmt numFmtId="194" formatCode="[$-240A]dddd\,\ dd&quot; de &quot;mmmm&quot; de &quot;yyyy"/>
    <numFmt numFmtId="195" formatCode="[$-240A]hh:mm:ss\ AM/PM"/>
    <numFmt numFmtId="196" formatCode="&quot;$&quot;\ #,##0.00"/>
    <numFmt numFmtId="197" formatCode="[$-240A]h:mm:ss\ AM/PM"/>
    <numFmt numFmtId="198" formatCode="&quot;$&quot;#,##0.00"/>
    <numFmt numFmtId="199" formatCode="&quot;$&quot;#,##0.0"/>
    <numFmt numFmtId="200" formatCode="&quot;$&quot;#,##0"/>
    <numFmt numFmtId="201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37" fillId="0" borderId="12" xfId="45" applyBorder="1" applyAlignment="1" quotePrefix="1">
      <alignment wrapText="1"/>
    </xf>
    <xf numFmtId="14" fontId="0" fillId="0" borderId="13" xfId="0" applyNumberFormat="1" applyBorder="1" applyAlignment="1">
      <alignment wrapText="1"/>
    </xf>
    <xf numFmtId="0" fontId="47" fillId="0" borderId="0" xfId="0" applyFont="1" applyAlignment="1">
      <alignment/>
    </xf>
    <xf numFmtId="0" fontId="30" fillId="23" borderId="15" xfId="38" applyBorder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 wrapText="1"/>
    </xf>
    <xf numFmtId="0" fontId="30" fillId="23" borderId="14" xfId="38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0" fillId="23" borderId="18" xfId="38" applyBorder="1" applyAlignment="1">
      <alignment horizontal="left" wrapText="1"/>
    </xf>
    <xf numFmtId="186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48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87" fontId="2" fillId="0" borderId="0" xfId="48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4" fillId="0" borderId="0" xfId="48" applyNumberFormat="1" applyFont="1" applyFill="1" applyAlignment="1">
      <alignment horizontal="center" vertical="center"/>
    </xf>
    <xf numFmtId="3" fontId="2" fillId="0" borderId="0" xfId="48" applyNumberFormat="1" applyFont="1" applyFill="1" applyAlignment="1">
      <alignment vertical="center"/>
    </xf>
    <xf numFmtId="3" fontId="3" fillId="0" borderId="0" xfId="48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0" fillId="23" borderId="14" xfId="38" applyBorder="1" applyAlignment="1">
      <alignment horizontal="left" vertical="center" wrapText="1"/>
    </xf>
    <xf numFmtId="0" fontId="30" fillId="23" borderId="18" xfId="38" applyBorder="1" applyAlignment="1">
      <alignment vertical="center" wrapText="1"/>
    </xf>
    <xf numFmtId="0" fontId="30" fillId="23" borderId="15" xfId="38" applyBorder="1" applyAlignment="1">
      <alignment vertical="center" wrapText="1"/>
    </xf>
    <xf numFmtId="0" fontId="30" fillId="0" borderId="0" xfId="0" applyFont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48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27" fillId="34" borderId="10" xfId="48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50" applyNumberFormat="1" applyFont="1" applyFill="1" applyBorder="1" applyAlignment="1">
      <alignment horizontal="center" wrapText="1"/>
    </xf>
    <xf numFmtId="196" fontId="0" fillId="0" borderId="0" xfId="0" applyNumberFormat="1" applyAlignment="1">
      <alignment wrapText="1"/>
    </xf>
    <xf numFmtId="200" fontId="0" fillId="0" borderId="0" xfId="0" applyNumberFormat="1" applyAlignment="1">
      <alignment wrapText="1"/>
    </xf>
    <xf numFmtId="184" fontId="0" fillId="0" borderId="0" xfId="50" applyFont="1" applyAlignment="1">
      <alignment wrapText="1"/>
    </xf>
    <xf numFmtId="198" fontId="0" fillId="0" borderId="0" xfId="0" applyNumberFormat="1" applyAlignment="1">
      <alignment wrapText="1"/>
    </xf>
    <xf numFmtId="0" fontId="0" fillId="33" borderId="10" xfId="50" applyNumberFormat="1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196" fontId="0" fillId="0" borderId="10" xfId="0" applyNumberFormat="1" applyBorder="1" applyAlignment="1">
      <alignment horizontal="center" wrapText="1"/>
    </xf>
    <xf numFmtId="184" fontId="0" fillId="33" borderId="10" xfId="5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wrapText="1"/>
    </xf>
    <xf numFmtId="184" fontId="0" fillId="33" borderId="21" xfId="50" applyFont="1" applyFill="1" applyBorder="1" applyAlignment="1">
      <alignment horizontal="center" wrapText="1"/>
    </xf>
    <xf numFmtId="196" fontId="0" fillId="33" borderId="10" xfId="5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4" fontId="0" fillId="0" borderId="0" xfId="50" applyFont="1" applyAlignment="1">
      <alignment/>
    </xf>
    <xf numFmtId="186" fontId="27" fillId="0" borderId="10" xfId="50" applyNumberFormat="1" applyFont="1" applyFill="1" applyBorder="1" applyAlignment="1">
      <alignment horizontal="center" vertical="center" wrapText="1"/>
    </xf>
    <xf numFmtId="186" fontId="27" fillId="0" borderId="10" xfId="5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0" xfId="48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87" fontId="6" fillId="0" borderId="0" xfId="48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6" fontId="27" fillId="34" borderId="10" xfId="50" applyNumberFormat="1" applyFont="1" applyFill="1" applyBorder="1" applyAlignment="1">
      <alignment horizontal="center" vertical="center" wrapText="1"/>
    </xf>
    <xf numFmtId="186" fontId="27" fillId="0" borderId="0" xfId="5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37" fillId="34" borderId="12" xfId="45" applyFill="1" applyBorder="1" applyAlignment="1" quotePrefix="1">
      <alignment wrapText="1"/>
    </xf>
    <xf numFmtId="14" fontId="0" fillId="34" borderId="13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6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center" wrapText="1"/>
    </xf>
    <xf numFmtId="186" fontId="28" fillId="0" borderId="0" xfId="50" applyNumberFormat="1" applyFont="1" applyFill="1" applyBorder="1" applyAlignment="1">
      <alignment horizontal="center" vertical="center" wrapText="1"/>
    </xf>
    <xf numFmtId="184" fontId="0" fillId="0" borderId="0" xfId="50" applyFont="1" applyAlignment="1">
      <alignment wrapText="1"/>
    </xf>
    <xf numFmtId="0" fontId="27" fillId="0" borderId="0" xfId="0" applyFont="1" applyAlignment="1">
      <alignment vertical="center" wrapText="1"/>
    </xf>
    <xf numFmtId="0" fontId="28" fillId="34" borderId="0" xfId="0" applyFont="1" applyFill="1" applyAlignment="1">
      <alignment horizontal="left" vertical="center"/>
    </xf>
    <xf numFmtId="9" fontId="0" fillId="0" borderId="0" xfId="0" applyNumberFormat="1" applyAlignment="1">
      <alignment wrapText="1"/>
    </xf>
    <xf numFmtId="0" fontId="0" fillId="34" borderId="12" xfId="0" applyFill="1" applyBorder="1" applyAlignment="1" quotePrefix="1">
      <alignment horizontal="left" wrapText="1"/>
    </xf>
    <xf numFmtId="0" fontId="27" fillId="0" borderId="10" xfId="0" applyFont="1" applyFill="1" applyBorder="1" applyAlignment="1">
      <alignment horizontal="center" vertical="center" wrapText="1"/>
    </xf>
    <xf numFmtId="186" fontId="27" fillId="0" borderId="17" xfId="5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6" fontId="27" fillId="0" borderId="21" xfId="5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186" fontId="27" fillId="34" borderId="21" xfId="50" applyNumberFormat="1" applyFont="1" applyFill="1" applyBorder="1" applyAlignment="1">
      <alignment horizontal="center" vertical="center" wrapText="1"/>
    </xf>
    <xf numFmtId="186" fontId="27" fillId="34" borderId="17" xfId="5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27" fillId="34" borderId="12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200" fontId="28" fillId="34" borderId="12" xfId="50" applyNumberFormat="1" applyFont="1" applyFill="1" applyBorder="1" applyAlignment="1">
      <alignment horizontal="right" wrapText="1"/>
    </xf>
    <xf numFmtId="200" fontId="28" fillId="34" borderId="12" xfId="50" applyNumberFormat="1" applyFont="1" applyFill="1" applyBorder="1" applyAlignment="1">
      <alignment vertical="center" wrapText="1"/>
    </xf>
    <xf numFmtId="200" fontId="28" fillId="34" borderId="12" xfId="50" applyNumberFormat="1" applyFont="1" applyFill="1" applyBorder="1" applyAlignment="1">
      <alignment wrapText="1"/>
    </xf>
    <xf numFmtId="0" fontId="33" fillId="23" borderId="14" xfId="38" applyFont="1" applyBorder="1" applyAlignment="1">
      <alignment horizontal="center" vertical="center" wrapText="1"/>
    </xf>
    <xf numFmtId="0" fontId="33" fillId="23" borderId="18" xfId="38" applyFont="1" applyBorder="1" applyAlignment="1">
      <alignment horizontal="center" vertical="center" wrapText="1"/>
    </xf>
    <xf numFmtId="0" fontId="33" fillId="23" borderId="15" xfId="38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200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1257300</xdr:colOff>
      <xdr:row>80</xdr:row>
      <xdr:rowOff>76200</xdr:rowOff>
    </xdr:from>
    <xdr:ext cx="9144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1953875" y="495585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9</xdr:col>
      <xdr:colOff>695325</xdr:colOff>
      <xdr:row>3</xdr:row>
      <xdr:rowOff>171450</xdr:rowOff>
    </xdr:from>
    <xdr:to>
      <xdr:col>11</xdr:col>
      <xdr:colOff>2028825</xdr:colOff>
      <xdr:row>8</xdr:row>
      <xdr:rowOff>571500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44650" y="742950"/>
          <a:ext cx="3019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0"/>
  <sheetViews>
    <sheetView zoomScale="60" zoomScaleNormal="60" zoomScalePageLayoutView="80" workbookViewId="0" topLeftCell="A42">
      <selection activeCell="L52" sqref="L52"/>
    </sheetView>
  </sheetViews>
  <sheetFormatPr defaultColWidth="11.42187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5.140625" style="1" customWidth="1"/>
    <col min="5" max="5" width="14.00390625" style="1" customWidth="1"/>
    <col min="6" max="6" width="15.7109375" style="1" customWidth="1"/>
    <col min="7" max="7" width="17.00390625" style="1" customWidth="1"/>
    <col min="8" max="8" width="25.57421875" style="1" bestFit="1" customWidth="1"/>
    <col min="9" max="9" width="16.421875" style="1" customWidth="1"/>
    <col min="10" max="10" width="15.140625" style="1" customWidth="1"/>
    <col min="11" max="11" width="16.7109375" style="1" customWidth="1"/>
    <col min="12" max="12" width="47.140625" style="1" customWidth="1"/>
    <col min="13" max="13" width="14.00390625" style="1" customWidth="1"/>
    <col min="14" max="14" width="12.28125" style="1" bestFit="1" customWidth="1"/>
    <col min="15" max="15" width="13.00390625" style="1" bestFit="1" customWidth="1"/>
    <col min="16" max="16" width="12.28125" style="1" bestFit="1" customWidth="1"/>
    <col min="17" max="16384" width="11.42187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29</v>
      </c>
      <c r="F5" s="146" t="s">
        <v>27</v>
      </c>
      <c r="G5" s="147"/>
      <c r="H5" s="147"/>
      <c r="I5" s="148"/>
    </row>
    <row r="6" spans="2:9" ht="15">
      <c r="B6" s="3" t="s">
        <v>2</v>
      </c>
      <c r="C6" s="4" t="s">
        <v>30</v>
      </c>
      <c r="F6" s="149"/>
      <c r="G6" s="150"/>
      <c r="H6" s="150"/>
      <c r="I6" s="151"/>
    </row>
    <row r="7" spans="2:9" ht="15">
      <c r="B7" s="3" t="s">
        <v>3</v>
      </c>
      <c r="C7" s="8">
        <v>3825000</v>
      </c>
      <c r="F7" s="149"/>
      <c r="G7" s="150"/>
      <c r="H7" s="150"/>
      <c r="I7" s="151"/>
    </row>
    <row r="8" spans="2:9" ht="15">
      <c r="B8" s="3" t="s">
        <v>16</v>
      </c>
      <c r="C8" s="9" t="s">
        <v>31</v>
      </c>
      <c r="F8" s="149"/>
      <c r="G8" s="150"/>
      <c r="H8" s="150"/>
      <c r="I8" s="151"/>
    </row>
    <row r="9" spans="2:9" ht="165">
      <c r="B9" s="3" t="s">
        <v>19</v>
      </c>
      <c r="C9" s="4" t="s">
        <v>32</v>
      </c>
      <c r="F9" s="152"/>
      <c r="G9" s="153"/>
      <c r="H9" s="153"/>
      <c r="I9" s="154"/>
    </row>
    <row r="10" spans="2:9" ht="45">
      <c r="B10" s="3" t="s">
        <v>4</v>
      </c>
      <c r="C10" s="4" t="s">
        <v>33</v>
      </c>
      <c r="F10" s="20"/>
      <c r="G10" s="20"/>
      <c r="H10" s="20"/>
      <c r="I10" s="20"/>
    </row>
    <row r="11" spans="2:9" ht="60">
      <c r="B11" s="3" t="s">
        <v>5</v>
      </c>
      <c r="C11" s="4" t="s">
        <v>34</v>
      </c>
      <c r="F11" s="146" t="s">
        <v>26</v>
      </c>
      <c r="G11" s="147"/>
      <c r="H11" s="147"/>
      <c r="I11" s="148"/>
    </row>
    <row r="12" spans="2:9" ht="15">
      <c r="B12" s="3" t="s">
        <v>23</v>
      </c>
      <c r="C12" s="19">
        <v>29435000000</v>
      </c>
      <c r="F12" s="149"/>
      <c r="G12" s="150"/>
      <c r="H12" s="150"/>
      <c r="I12" s="151"/>
    </row>
    <row r="13" spans="2:9" ht="30">
      <c r="B13" s="3" t="s">
        <v>24</v>
      </c>
      <c r="C13" s="19">
        <v>400400000</v>
      </c>
      <c r="F13" s="149"/>
      <c r="G13" s="150"/>
      <c r="H13" s="150"/>
      <c r="I13" s="151"/>
    </row>
    <row r="14" spans="2:9" ht="30">
      <c r="B14" s="3" t="s">
        <v>25</v>
      </c>
      <c r="C14" s="19">
        <v>40040000</v>
      </c>
      <c r="F14" s="149"/>
      <c r="G14" s="150"/>
      <c r="H14" s="150"/>
      <c r="I14" s="151"/>
    </row>
    <row r="15" spans="2:9" ht="30.75" thickBot="1">
      <c r="B15" s="16" t="s">
        <v>18</v>
      </c>
      <c r="C15" s="10">
        <v>41772</v>
      </c>
      <c r="F15" s="152"/>
      <c r="G15" s="153"/>
      <c r="H15" s="153"/>
      <c r="I15" s="154"/>
    </row>
    <row r="17" ht="15.75" thickBot="1">
      <c r="B17" s="11" t="s">
        <v>15</v>
      </c>
    </row>
    <row r="18" spans="2:12" ht="75" customHeight="1">
      <c r="B18" s="38" t="s">
        <v>28</v>
      </c>
      <c r="C18" s="39" t="s">
        <v>6</v>
      </c>
      <c r="D18" s="39" t="s">
        <v>17</v>
      </c>
      <c r="E18" s="39" t="s">
        <v>7</v>
      </c>
      <c r="F18" s="39" t="s">
        <v>8</v>
      </c>
      <c r="G18" s="39" t="s">
        <v>9</v>
      </c>
      <c r="H18" s="39" t="s">
        <v>10</v>
      </c>
      <c r="I18" s="39" t="s">
        <v>11</v>
      </c>
      <c r="J18" s="39" t="s">
        <v>12</v>
      </c>
      <c r="K18" s="39" t="s">
        <v>13</v>
      </c>
      <c r="L18" s="40" t="s">
        <v>14</v>
      </c>
    </row>
    <row r="19" spans="2:12" ht="60">
      <c r="B19" s="46" t="s">
        <v>35</v>
      </c>
      <c r="C19" s="43" t="s">
        <v>36</v>
      </c>
      <c r="D19" s="43" t="s">
        <v>37</v>
      </c>
      <c r="E19" s="43" t="s">
        <v>38</v>
      </c>
      <c r="F19" s="43" t="s">
        <v>39</v>
      </c>
      <c r="G19" s="43" t="s">
        <v>40</v>
      </c>
      <c r="H19" s="43">
        <v>1650000</v>
      </c>
      <c r="I19" s="43">
        <f>+H19</f>
        <v>1650000</v>
      </c>
      <c r="J19" s="43" t="s">
        <v>41</v>
      </c>
      <c r="K19" s="43" t="s">
        <v>41</v>
      </c>
      <c r="L19" s="47" t="s">
        <v>42</v>
      </c>
    </row>
    <row r="20" spans="2:12" ht="60">
      <c r="B20" s="61" t="s">
        <v>43</v>
      </c>
      <c r="C20" s="62" t="s">
        <v>44</v>
      </c>
      <c r="D20" s="62" t="s">
        <v>45</v>
      </c>
      <c r="E20" s="62" t="s">
        <v>51</v>
      </c>
      <c r="F20" s="62" t="s">
        <v>47</v>
      </c>
      <c r="G20" s="62" t="s">
        <v>40</v>
      </c>
      <c r="H20" s="62">
        <v>1767100000</v>
      </c>
      <c r="I20" s="62">
        <f aca="true" t="shared" si="0" ref="I20:I73">+H20</f>
        <v>1767100000</v>
      </c>
      <c r="J20" s="62" t="s">
        <v>41</v>
      </c>
      <c r="K20" s="62" t="s">
        <v>41</v>
      </c>
      <c r="L20" s="63" t="s">
        <v>48</v>
      </c>
    </row>
    <row r="21" spans="2:12" ht="60">
      <c r="B21" s="46">
        <v>80131500</v>
      </c>
      <c r="C21" s="43" t="s">
        <v>49</v>
      </c>
      <c r="D21" s="43" t="s">
        <v>54</v>
      </c>
      <c r="E21" s="43" t="s">
        <v>75</v>
      </c>
      <c r="F21" s="43" t="s">
        <v>52</v>
      </c>
      <c r="G21" s="43" t="s">
        <v>40</v>
      </c>
      <c r="H21" s="60">
        <v>672709572</v>
      </c>
      <c r="I21" s="43">
        <f t="shared" si="0"/>
        <v>672709572</v>
      </c>
      <c r="J21" s="43" t="s">
        <v>41</v>
      </c>
      <c r="K21" s="43" t="s">
        <v>41</v>
      </c>
      <c r="L21" s="47" t="s">
        <v>34</v>
      </c>
    </row>
    <row r="22" spans="2:12" ht="60">
      <c r="B22" s="46">
        <v>90121502</v>
      </c>
      <c r="C22" s="43" t="s">
        <v>53</v>
      </c>
      <c r="D22" s="43" t="s">
        <v>45</v>
      </c>
      <c r="E22" s="43" t="s">
        <v>75</v>
      </c>
      <c r="F22" s="43" t="s">
        <v>56</v>
      </c>
      <c r="G22" s="43" t="s">
        <v>40</v>
      </c>
      <c r="H22" s="58">
        <v>7804993911</v>
      </c>
      <c r="I22" s="43">
        <f t="shared" si="0"/>
        <v>7804993911</v>
      </c>
      <c r="J22" s="43" t="s">
        <v>41</v>
      </c>
      <c r="K22" s="43" t="s">
        <v>41</v>
      </c>
      <c r="L22" s="47" t="s">
        <v>34</v>
      </c>
    </row>
    <row r="23" spans="2:12" ht="60">
      <c r="B23" s="46">
        <v>90121502</v>
      </c>
      <c r="C23" s="43" t="s">
        <v>57</v>
      </c>
      <c r="D23" s="43" t="s">
        <v>54</v>
      </c>
      <c r="E23" s="43" t="s">
        <v>55</v>
      </c>
      <c r="F23" s="43" t="s">
        <v>56</v>
      </c>
      <c r="G23" s="43" t="s">
        <v>40</v>
      </c>
      <c r="H23" s="59">
        <v>30000000</v>
      </c>
      <c r="I23" s="43">
        <f t="shared" si="0"/>
        <v>30000000</v>
      </c>
      <c r="J23" s="43" t="s">
        <v>41</v>
      </c>
      <c r="K23" s="43" t="s">
        <v>41</v>
      </c>
      <c r="L23" s="47" t="s">
        <v>34</v>
      </c>
    </row>
    <row r="24" spans="2:12" ht="60">
      <c r="B24" s="46">
        <v>90121502</v>
      </c>
      <c r="C24" s="43" t="s">
        <v>58</v>
      </c>
      <c r="D24" s="43" t="s">
        <v>54</v>
      </c>
      <c r="E24" s="43" t="s">
        <v>55</v>
      </c>
      <c r="F24" s="43" t="s">
        <v>56</v>
      </c>
      <c r="G24" s="43" t="s">
        <v>40</v>
      </c>
      <c r="H24" s="60">
        <v>50000000</v>
      </c>
      <c r="I24" s="43">
        <f t="shared" si="0"/>
        <v>50000000</v>
      </c>
      <c r="J24" s="43" t="s">
        <v>41</v>
      </c>
      <c r="K24" s="43" t="s">
        <v>41</v>
      </c>
      <c r="L24" s="47" t="s">
        <v>34</v>
      </c>
    </row>
    <row r="25" spans="2:12" ht="60">
      <c r="B25" s="46">
        <v>56101700</v>
      </c>
      <c r="C25" s="43" t="s">
        <v>59</v>
      </c>
      <c r="D25" s="43" t="s">
        <v>45</v>
      </c>
      <c r="E25" s="43" t="s">
        <v>55</v>
      </c>
      <c r="F25" s="43" t="s">
        <v>47</v>
      </c>
      <c r="G25" s="43" t="s">
        <v>40</v>
      </c>
      <c r="H25" s="43">
        <v>1000000000</v>
      </c>
      <c r="I25" s="43">
        <f t="shared" si="0"/>
        <v>1000000000</v>
      </c>
      <c r="J25" s="43" t="s">
        <v>41</v>
      </c>
      <c r="K25" s="43" t="s">
        <v>41</v>
      </c>
      <c r="L25" s="47" t="s">
        <v>34</v>
      </c>
    </row>
    <row r="26" spans="2:12" ht="75">
      <c r="B26" s="46" t="s">
        <v>60</v>
      </c>
      <c r="C26" s="43" t="s">
        <v>61</v>
      </c>
      <c r="D26" s="43" t="s">
        <v>45</v>
      </c>
      <c r="E26" s="43" t="s">
        <v>55</v>
      </c>
      <c r="F26" s="43" t="s">
        <v>62</v>
      </c>
      <c r="G26" s="43" t="s">
        <v>40</v>
      </c>
      <c r="H26" s="43">
        <v>200000000</v>
      </c>
      <c r="I26" s="43">
        <f t="shared" si="0"/>
        <v>200000000</v>
      </c>
      <c r="J26" s="43" t="s">
        <v>41</v>
      </c>
      <c r="K26" s="43" t="s">
        <v>41</v>
      </c>
      <c r="L26" s="44" t="s">
        <v>163</v>
      </c>
    </row>
    <row r="27" spans="2:12" ht="60">
      <c r="B27" s="46">
        <v>93141506</v>
      </c>
      <c r="C27" s="43" t="s">
        <v>63</v>
      </c>
      <c r="D27" s="43" t="s">
        <v>45</v>
      </c>
      <c r="E27" s="43" t="s">
        <v>55</v>
      </c>
      <c r="F27" s="43" t="s">
        <v>62</v>
      </c>
      <c r="G27" s="43" t="s">
        <v>40</v>
      </c>
      <c r="H27" s="43">
        <v>100000000</v>
      </c>
      <c r="I27" s="43">
        <f t="shared" si="0"/>
        <v>100000000</v>
      </c>
      <c r="J27" s="43" t="s">
        <v>41</v>
      </c>
      <c r="K27" s="43" t="s">
        <v>41</v>
      </c>
      <c r="L27" s="44" t="s">
        <v>163</v>
      </c>
    </row>
    <row r="28" spans="2:12" ht="60">
      <c r="B28" s="46">
        <v>15101506</v>
      </c>
      <c r="C28" s="43" t="s">
        <v>64</v>
      </c>
      <c r="D28" s="43" t="s">
        <v>54</v>
      </c>
      <c r="E28" s="43" t="s">
        <v>75</v>
      </c>
      <c r="F28" s="43" t="s">
        <v>62</v>
      </c>
      <c r="G28" s="43" t="s">
        <v>40</v>
      </c>
      <c r="H28" s="43">
        <v>27000000</v>
      </c>
      <c r="I28" s="43">
        <f t="shared" si="0"/>
        <v>27000000</v>
      </c>
      <c r="J28" s="43" t="s">
        <v>41</v>
      </c>
      <c r="K28" s="43" t="s">
        <v>41</v>
      </c>
      <c r="L28" s="47" t="s">
        <v>34</v>
      </c>
    </row>
    <row r="29" spans="2:12" ht="180">
      <c r="B29" s="46" t="s">
        <v>65</v>
      </c>
      <c r="C29" s="43" t="s">
        <v>66</v>
      </c>
      <c r="D29" s="43" t="s">
        <v>54</v>
      </c>
      <c r="E29" s="2" t="s">
        <v>75</v>
      </c>
      <c r="F29" s="43" t="s">
        <v>168</v>
      </c>
      <c r="G29" s="43" t="s">
        <v>169</v>
      </c>
      <c r="H29" s="58">
        <v>700000000</v>
      </c>
      <c r="I29" s="58">
        <f>+H29</f>
        <v>700000000</v>
      </c>
      <c r="J29" s="43" t="s">
        <v>41</v>
      </c>
      <c r="K29" s="43" t="s">
        <v>41</v>
      </c>
      <c r="L29" s="47" t="s">
        <v>34</v>
      </c>
    </row>
    <row r="30" spans="2:12" ht="60">
      <c r="B30" s="46" t="s">
        <v>68</v>
      </c>
      <c r="C30" s="43" t="s">
        <v>69</v>
      </c>
      <c r="D30" s="43" t="s">
        <v>78</v>
      </c>
      <c r="E30" s="43" t="s">
        <v>156</v>
      </c>
      <c r="F30" s="43" t="s">
        <v>47</v>
      </c>
      <c r="G30" s="43" t="s">
        <v>40</v>
      </c>
      <c r="H30" s="43">
        <v>70000000</v>
      </c>
      <c r="I30" s="43">
        <f t="shared" si="0"/>
        <v>70000000</v>
      </c>
      <c r="J30" s="43" t="s">
        <v>41</v>
      </c>
      <c r="K30" s="43" t="s">
        <v>41</v>
      </c>
      <c r="L30" s="47" t="s">
        <v>34</v>
      </c>
    </row>
    <row r="31" spans="2:15" ht="60">
      <c r="B31" s="46" t="s">
        <v>70</v>
      </c>
      <c r="C31" s="43" t="s">
        <v>71</v>
      </c>
      <c r="D31" s="43" t="s">
        <v>45</v>
      </c>
      <c r="E31" s="43" t="s">
        <v>51</v>
      </c>
      <c r="F31" s="43" t="s">
        <v>39</v>
      </c>
      <c r="G31" s="43" t="s">
        <v>40</v>
      </c>
      <c r="H31" s="43">
        <v>10000000</v>
      </c>
      <c r="I31" s="43">
        <f t="shared" si="0"/>
        <v>10000000</v>
      </c>
      <c r="J31" s="43" t="s">
        <v>41</v>
      </c>
      <c r="K31" s="43" t="s">
        <v>41</v>
      </c>
      <c r="L31" s="47" t="s">
        <v>72</v>
      </c>
      <c r="O31" s="49"/>
    </row>
    <row r="32" spans="2:15" ht="60">
      <c r="B32" s="46" t="s">
        <v>162</v>
      </c>
      <c r="C32" s="43" t="s">
        <v>73</v>
      </c>
      <c r="D32" s="43" t="s">
        <v>45</v>
      </c>
      <c r="E32" s="43" t="s">
        <v>55</v>
      </c>
      <c r="F32" s="43" t="s">
        <v>62</v>
      </c>
      <c r="G32" s="43" t="s">
        <v>40</v>
      </c>
      <c r="H32" s="43">
        <v>450000000</v>
      </c>
      <c r="I32" s="43">
        <f t="shared" si="0"/>
        <v>450000000</v>
      </c>
      <c r="J32" s="43" t="s">
        <v>41</v>
      </c>
      <c r="K32" s="43" t="s">
        <v>41</v>
      </c>
      <c r="L32" s="47" t="s">
        <v>34</v>
      </c>
      <c r="N32" s="50"/>
      <c r="O32" s="50"/>
    </row>
    <row r="33" spans="2:12" ht="60">
      <c r="B33" s="46">
        <v>72101506</v>
      </c>
      <c r="C33" s="43" t="s">
        <v>74</v>
      </c>
      <c r="D33" s="43" t="s">
        <v>54</v>
      </c>
      <c r="E33" s="43" t="s">
        <v>75</v>
      </c>
      <c r="F33" s="43" t="s">
        <v>52</v>
      </c>
      <c r="G33" s="43" t="s">
        <v>40</v>
      </c>
      <c r="H33" s="43">
        <v>46000000</v>
      </c>
      <c r="I33" s="43">
        <f t="shared" si="0"/>
        <v>46000000</v>
      </c>
      <c r="J33" s="43" t="s">
        <v>41</v>
      </c>
      <c r="K33" s="43" t="s">
        <v>41</v>
      </c>
      <c r="L33" s="47" t="s">
        <v>34</v>
      </c>
    </row>
    <row r="34" spans="2:15" ht="60">
      <c r="B34" s="46" t="s">
        <v>76</v>
      </c>
      <c r="C34" s="43" t="s">
        <v>77</v>
      </c>
      <c r="D34" s="43" t="s">
        <v>78</v>
      </c>
      <c r="E34" s="43" t="s">
        <v>79</v>
      </c>
      <c r="F34" s="43" t="s">
        <v>80</v>
      </c>
      <c r="G34" s="43" t="s">
        <v>40</v>
      </c>
      <c r="H34" s="43">
        <v>350000000</v>
      </c>
      <c r="I34" s="43">
        <f t="shared" si="0"/>
        <v>350000000</v>
      </c>
      <c r="J34" s="43" t="s">
        <v>41</v>
      </c>
      <c r="K34" s="43" t="s">
        <v>41</v>
      </c>
      <c r="L34" s="47" t="s">
        <v>34</v>
      </c>
      <c r="O34" s="50"/>
    </row>
    <row r="35" spans="2:12" ht="60">
      <c r="B35" s="46" t="s">
        <v>81</v>
      </c>
      <c r="C35" s="43" t="s">
        <v>82</v>
      </c>
      <c r="D35" s="43" t="s">
        <v>54</v>
      </c>
      <c r="E35" s="43" t="s">
        <v>75</v>
      </c>
      <c r="F35" s="43" t="s">
        <v>52</v>
      </c>
      <c r="G35" s="43" t="s">
        <v>40</v>
      </c>
      <c r="H35" s="43">
        <v>250000000</v>
      </c>
      <c r="I35" s="43">
        <f t="shared" si="0"/>
        <v>250000000</v>
      </c>
      <c r="J35" s="43" t="s">
        <v>41</v>
      </c>
      <c r="K35" s="43" t="s">
        <v>41</v>
      </c>
      <c r="L35" s="47" t="s">
        <v>48</v>
      </c>
    </row>
    <row r="36" spans="2:12" ht="60">
      <c r="B36" s="46" t="s">
        <v>83</v>
      </c>
      <c r="C36" s="43" t="s">
        <v>84</v>
      </c>
      <c r="D36" s="43" t="s">
        <v>142</v>
      </c>
      <c r="E36" s="43" t="s">
        <v>156</v>
      </c>
      <c r="F36" s="43" t="s">
        <v>39</v>
      </c>
      <c r="G36" s="43" t="s">
        <v>40</v>
      </c>
      <c r="H36" s="43">
        <v>7000000</v>
      </c>
      <c r="I36" s="43">
        <f t="shared" si="0"/>
        <v>7000000</v>
      </c>
      <c r="J36" s="43" t="s">
        <v>41</v>
      </c>
      <c r="K36" s="43" t="s">
        <v>41</v>
      </c>
      <c r="L36" s="47" t="s">
        <v>34</v>
      </c>
    </row>
    <row r="37" spans="2:12" ht="60">
      <c r="B37" s="46">
        <v>78181500</v>
      </c>
      <c r="C37" s="43" t="s">
        <v>85</v>
      </c>
      <c r="D37" s="43" t="s">
        <v>67</v>
      </c>
      <c r="E37" s="43" t="s">
        <v>51</v>
      </c>
      <c r="F37" s="43" t="s">
        <v>80</v>
      </c>
      <c r="G37" s="43" t="s">
        <v>40</v>
      </c>
      <c r="H37" s="58">
        <v>241900000</v>
      </c>
      <c r="I37" s="43">
        <f t="shared" si="0"/>
        <v>241900000</v>
      </c>
      <c r="J37" s="43" t="s">
        <v>41</v>
      </c>
      <c r="K37" s="43" t="s">
        <v>41</v>
      </c>
      <c r="L37" s="47" t="s">
        <v>34</v>
      </c>
    </row>
    <row r="38" spans="2:12" ht="60">
      <c r="B38" s="46">
        <v>76111501</v>
      </c>
      <c r="C38" s="43" t="s">
        <v>86</v>
      </c>
      <c r="D38" s="43" t="s">
        <v>54</v>
      </c>
      <c r="E38" s="43" t="s">
        <v>87</v>
      </c>
      <c r="F38" s="43" t="s">
        <v>56</v>
      </c>
      <c r="G38" s="43" t="s">
        <v>40</v>
      </c>
      <c r="H38" s="58">
        <v>785712115</v>
      </c>
      <c r="I38" s="43">
        <f t="shared" si="0"/>
        <v>785712115</v>
      </c>
      <c r="J38" s="43" t="s">
        <v>41</v>
      </c>
      <c r="K38" s="43" t="s">
        <v>41</v>
      </c>
      <c r="L38" s="47" t="s">
        <v>34</v>
      </c>
    </row>
    <row r="39" spans="2:12" ht="60">
      <c r="B39" s="46">
        <v>90101700</v>
      </c>
      <c r="C39" s="43" t="s">
        <v>88</v>
      </c>
      <c r="D39" s="43" t="s">
        <v>54</v>
      </c>
      <c r="E39" s="43" t="s">
        <v>87</v>
      </c>
      <c r="F39" s="43" t="s">
        <v>56</v>
      </c>
      <c r="G39" s="43" t="s">
        <v>40</v>
      </c>
      <c r="H39" s="43">
        <v>650000000</v>
      </c>
      <c r="I39" s="43">
        <f t="shared" si="0"/>
        <v>650000000</v>
      </c>
      <c r="J39" s="43" t="s">
        <v>41</v>
      </c>
      <c r="K39" s="43" t="s">
        <v>41</v>
      </c>
      <c r="L39" s="47" t="s">
        <v>34</v>
      </c>
    </row>
    <row r="40" spans="2:12" ht="60">
      <c r="B40" s="46">
        <v>48101909</v>
      </c>
      <c r="C40" s="43" t="s">
        <v>89</v>
      </c>
      <c r="D40" s="43" t="s">
        <v>54</v>
      </c>
      <c r="E40" s="43" t="s">
        <v>90</v>
      </c>
      <c r="F40" s="43" t="s">
        <v>39</v>
      </c>
      <c r="G40" s="43" t="s">
        <v>40</v>
      </c>
      <c r="H40" s="43">
        <v>15000000</v>
      </c>
      <c r="I40" s="43">
        <f t="shared" si="0"/>
        <v>15000000</v>
      </c>
      <c r="J40" s="43" t="s">
        <v>41</v>
      </c>
      <c r="K40" s="43" t="s">
        <v>41</v>
      </c>
      <c r="L40" s="47" t="s">
        <v>34</v>
      </c>
    </row>
    <row r="41" spans="2:12" ht="60">
      <c r="B41" s="55">
        <v>72151800</v>
      </c>
      <c r="C41" s="56" t="s">
        <v>170</v>
      </c>
      <c r="D41" s="56" t="s">
        <v>54</v>
      </c>
      <c r="E41" s="64" t="s">
        <v>177</v>
      </c>
      <c r="F41" s="56" t="s">
        <v>39</v>
      </c>
      <c r="G41" s="56" t="s">
        <v>169</v>
      </c>
      <c r="H41" s="65">
        <v>80000000</v>
      </c>
      <c r="I41" s="65">
        <v>80000000</v>
      </c>
      <c r="J41" s="64" t="s">
        <v>41</v>
      </c>
      <c r="K41" s="64" t="s">
        <v>41</v>
      </c>
      <c r="L41" s="57" t="s">
        <v>34</v>
      </c>
    </row>
    <row r="42" spans="2:12" ht="60">
      <c r="B42" s="55">
        <v>72151800</v>
      </c>
      <c r="C42" s="56" t="s">
        <v>171</v>
      </c>
      <c r="D42" s="56" t="s">
        <v>54</v>
      </c>
      <c r="E42" s="64" t="s">
        <v>177</v>
      </c>
      <c r="F42" s="56" t="s">
        <v>39</v>
      </c>
      <c r="G42" s="56" t="s">
        <v>169</v>
      </c>
      <c r="H42" s="65">
        <v>30000000</v>
      </c>
      <c r="I42" s="65">
        <v>30000000</v>
      </c>
      <c r="J42" s="64" t="s">
        <v>41</v>
      </c>
      <c r="K42" s="64" t="s">
        <v>41</v>
      </c>
      <c r="L42" s="57" t="s">
        <v>34</v>
      </c>
    </row>
    <row r="43" spans="2:12" ht="60">
      <c r="B43" s="55">
        <v>72151800</v>
      </c>
      <c r="C43" s="56" t="s">
        <v>172</v>
      </c>
      <c r="D43" s="56" t="s">
        <v>54</v>
      </c>
      <c r="E43" s="64" t="s">
        <v>173</v>
      </c>
      <c r="F43" s="56" t="s">
        <v>39</v>
      </c>
      <c r="G43" s="56" t="s">
        <v>169</v>
      </c>
      <c r="H43" s="65">
        <v>50000000</v>
      </c>
      <c r="I43" s="65">
        <v>50000000</v>
      </c>
      <c r="J43" s="64" t="s">
        <v>41</v>
      </c>
      <c r="K43" s="64" t="s">
        <v>41</v>
      </c>
      <c r="L43" s="57" t="s">
        <v>34</v>
      </c>
    </row>
    <row r="44" spans="2:12" ht="60">
      <c r="B44" s="55" t="s">
        <v>162</v>
      </c>
      <c r="C44" s="56" t="s">
        <v>174</v>
      </c>
      <c r="D44" s="56" t="s">
        <v>54</v>
      </c>
      <c r="E44" s="64" t="s">
        <v>180</v>
      </c>
      <c r="F44" s="56" t="s">
        <v>39</v>
      </c>
      <c r="G44" s="56" t="s">
        <v>169</v>
      </c>
      <c r="H44" s="65">
        <v>100000000</v>
      </c>
      <c r="I44" s="65">
        <v>100000000</v>
      </c>
      <c r="J44" s="64" t="s">
        <v>41</v>
      </c>
      <c r="K44" s="64" t="s">
        <v>41</v>
      </c>
      <c r="L44" s="57" t="s">
        <v>34</v>
      </c>
    </row>
    <row r="45" spans="2:12" ht="60">
      <c r="B45" s="55">
        <v>72101506</v>
      </c>
      <c r="C45" s="56" t="s">
        <v>175</v>
      </c>
      <c r="D45" s="56" t="s">
        <v>54</v>
      </c>
      <c r="E45" s="64" t="s">
        <v>177</v>
      </c>
      <c r="F45" s="56" t="s">
        <v>39</v>
      </c>
      <c r="G45" s="56" t="s">
        <v>169</v>
      </c>
      <c r="H45" s="65">
        <v>100000000</v>
      </c>
      <c r="I45" s="65">
        <v>80000000</v>
      </c>
      <c r="J45" s="64" t="s">
        <v>41</v>
      </c>
      <c r="K45" s="64" t="s">
        <v>41</v>
      </c>
      <c r="L45" s="57" t="s">
        <v>34</v>
      </c>
    </row>
    <row r="46" spans="2:12" ht="60">
      <c r="B46" s="55" t="s">
        <v>162</v>
      </c>
      <c r="C46" s="56" t="s">
        <v>176</v>
      </c>
      <c r="D46" s="56" t="s">
        <v>54</v>
      </c>
      <c r="E46" s="64" t="s">
        <v>177</v>
      </c>
      <c r="F46" s="56" t="s">
        <v>39</v>
      </c>
      <c r="G46" s="56" t="s">
        <v>169</v>
      </c>
      <c r="H46" s="65">
        <v>1500000</v>
      </c>
      <c r="I46" s="65">
        <v>1500000</v>
      </c>
      <c r="J46" s="64" t="s">
        <v>41</v>
      </c>
      <c r="K46" s="64" t="s">
        <v>41</v>
      </c>
      <c r="L46" s="57" t="s">
        <v>34</v>
      </c>
    </row>
    <row r="47" spans="2:12" ht="60">
      <c r="B47" s="46">
        <v>22101527</v>
      </c>
      <c r="C47" s="43" t="s">
        <v>92</v>
      </c>
      <c r="D47" s="43" t="s">
        <v>78</v>
      </c>
      <c r="E47" s="43" t="s">
        <v>38</v>
      </c>
      <c r="F47" s="43" t="s">
        <v>39</v>
      </c>
      <c r="G47" s="43" t="s">
        <v>40</v>
      </c>
      <c r="H47" s="43">
        <f>15000000-5000000</f>
        <v>10000000</v>
      </c>
      <c r="I47" s="43">
        <f t="shared" si="0"/>
        <v>10000000</v>
      </c>
      <c r="J47" s="43" t="s">
        <v>41</v>
      </c>
      <c r="K47" s="43" t="s">
        <v>41</v>
      </c>
      <c r="L47" s="47" t="s">
        <v>34</v>
      </c>
    </row>
    <row r="48" spans="2:12" ht="60">
      <c r="B48" s="46" t="s">
        <v>93</v>
      </c>
      <c r="C48" s="43" t="s">
        <v>94</v>
      </c>
      <c r="D48" s="43" t="s">
        <v>45</v>
      </c>
      <c r="E48" s="43" t="s">
        <v>55</v>
      </c>
      <c r="F48" s="43" t="s">
        <v>80</v>
      </c>
      <c r="G48" s="43" t="s">
        <v>40</v>
      </c>
      <c r="H48" s="43">
        <v>100000000</v>
      </c>
      <c r="I48" s="43">
        <f t="shared" si="0"/>
        <v>100000000</v>
      </c>
      <c r="J48" s="43" t="s">
        <v>41</v>
      </c>
      <c r="K48" s="43" t="s">
        <v>41</v>
      </c>
      <c r="L48" s="47" t="s">
        <v>95</v>
      </c>
    </row>
    <row r="49" spans="2:12" ht="60">
      <c r="B49" s="46">
        <v>82121800</v>
      </c>
      <c r="C49" s="43" t="s">
        <v>96</v>
      </c>
      <c r="D49" s="43" t="s">
        <v>45</v>
      </c>
      <c r="E49" s="43" t="s">
        <v>55</v>
      </c>
      <c r="F49" s="43" t="s">
        <v>39</v>
      </c>
      <c r="G49" s="43" t="s">
        <v>40</v>
      </c>
      <c r="H49" s="43">
        <v>1000000</v>
      </c>
      <c r="I49" s="43">
        <f t="shared" si="0"/>
        <v>1000000</v>
      </c>
      <c r="J49" s="43" t="s">
        <v>41</v>
      </c>
      <c r="K49" s="43" t="s">
        <v>41</v>
      </c>
      <c r="L49" s="47" t="s">
        <v>164</v>
      </c>
    </row>
    <row r="50" spans="2:12" ht="45">
      <c r="B50" s="46">
        <v>82121800</v>
      </c>
      <c r="C50" s="43" t="s">
        <v>97</v>
      </c>
      <c r="D50" s="43" t="s">
        <v>54</v>
      </c>
      <c r="E50" s="43" t="s">
        <v>90</v>
      </c>
      <c r="F50" s="43" t="s">
        <v>52</v>
      </c>
      <c r="G50" s="43" t="s">
        <v>40</v>
      </c>
      <c r="H50" s="43">
        <v>99500000</v>
      </c>
      <c r="I50" s="43">
        <f t="shared" si="0"/>
        <v>99500000</v>
      </c>
      <c r="J50" s="43" t="s">
        <v>41</v>
      </c>
      <c r="K50" s="43" t="s">
        <v>41</v>
      </c>
      <c r="L50" s="47" t="s">
        <v>208</v>
      </c>
    </row>
    <row r="51" spans="2:12" ht="66" customHeight="1">
      <c r="B51" s="46" t="s">
        <v>98</v>
      </c>
      <c r="C51" s="43" t="s">
        <v>99</v>
      </c>
      <c r="D51" s="43" t="s">
        <v>45</v>
      </c>
      <c r="E51" s="43" t="s">
        <v>55</v>
      </c>
      <c r="F51" s="43" t="s">
        <v>39</v>
      </c>
      <c r="G51" s="43" t="s">
        <v>40</v>
      </c>
      <c r="H51" s="43">
        <v>12600030</v>
      </c>
      <c r="I51" s="43">
        <f t="shared" si="0"/>
        <v>12600030</v>
      </c>
      <c r="J51" s="43" t="s">
        <v>41</v>
      </c>
      <c r="K51" s="43" t="s">
        <v>41</v>
      </c>
      <c r="L51" s="47" t="s">
        <v>208</v>
      </c>
    </row>
    <row r="52" spans="2:12" ht="60">
      <c r="B52" s="46">
        <v>82121800</v>
      </c>
      <c r="C52" s="43" t="s">
        <v>100</v>
      </c>
      <c r="D52" s="43" t="s">
        <v>45</v>
      </c>
      <c r="E52" s="43" t="s">
        <v>55</v>
      </c>
      <c r="F52" s="43" t="s">
        <v>101</v>
      </c>
      <c r="G52" s="43" t="s">
        <v>40</v>
      </c>
      <c r="H52" s="43">
        <v>5000000</v>
      </c>
      <c r="I52" s="43">
        <f t="shared" si="0"/>
        <v>5000000</v>
      </c>
      <c r="J52" s="43" t="s">
        <v>41</v>
      </c>
      <c r="K52" s="43" t="s">
        <v>41</v>
      </c>
      <c r="L52" s="47" t="s">
        <v>164</v>
      </c>
    </row>
    <row r="53" spans="2:12" ht="82.5" customHeight="1">
      <c r="B53" s="46" t="s">
        <v>102</v>
      </c>
      <c r="C53" s="43" t="s">
        <v>103</v>
      </c>
      <c r="D53" s="43" t="s">
        <v>67</v>
      </c>
      <c r="E53" s="43" t="s">
        <v>104</v>
      </c>
      <c r="F53" s="43" t="s">
        <v>56</v>
      </c>
      <c r="G53" s="43" t="s">
        <v>40</v>
      </c>
      <c r="H53" s="58">
        <v>1304543669</v>
      </c>
      <c r="I53" s="43">
        <f t="shared" si="0"/>
        <v>1304543669</v>
      </c>
      <c r="J53" s="43" t="s">
        <v>41</v>
      </c>
      <c r="K53" s="43" t="s">
        <v>41</v>
      </c>
      <c r="L53" s="47" t="s">
        <v>34</v>
      </c>
    </row>
    <row r="54" spans="2:12" ht="60">
      <c r="B54" s="46" t="s">
        <v>105</v>
      </c>
      <c r="C54" s="43" t="s">
        <v>106</v>
      </c>
      <c r="D54" s="43" t="s">
        <v>54</v>
      </c>
      <c r="E54" s="43" t="s">
        <v>75</v>
      </c>
      <c r="F54" s="43" t="s">
        <v>52</v>
      </c>
      <c r="G54" s="43" t="s">
        <v>40</v>
      </c>
      <c r="H54" s="43">
        <v>130968500</v>
      </c>
      <c r="I54" s="43">
        <f t="shared" si="0"/>
        <v>130968500</v>
      </c>
      <c r="J54" s="43" t="s">
        <v>41</v>
      </c>
      <c r="K54" s="43" t="s">
        <v>41</v>
      </c>
      <c r="L54" s="47" t="s">
        <v>34</v>
      </c>
    </row>
    <row r="55" spans="2:12" ht="63.75" customHeight="1">
      <c r="B55" s="46" t="s">
        <v>107</v>
      </c>
      <c r="C55" s="43" t="s">
        <v>108</v>
      </c>
      <c r="D55" s="43" t="s">
        <v>54</v>
      </c>
      <c r="E55" s="43" t="s">
        <v>75</v>
      </c>
      <c r="F55" s="43" t="s">
        <v>52</v>
      </c>
      <c r="G55" s="43" t="s">
        <v>40</v>
      </c>
      <c r="H55" s="43">
        <v>359987150</v>
      </c>
      <c r="I55" s="43">
        <f t="shared" si="0"/>
        <v>359987150</v>
      </c>
      <c r="J55" s="43" t="s">
        <v>41</v>
      </c>
      <c r="K55" s="43" t="s">
        <v>41</v>
      </c>
      <c r="L55" s="47" t="s">
        <v>34</v>
      </c>
    </row>
    <row r="56" spans="2:12" ht="60">
      <c r="B56" s="46">
        <v>83111603</v>
      </c>
      <c r="C56" s="43" t="s">
        <v>109</v>
      </c>
      <c r="D56" s="43" t="s">
        <v>45</v>
      </c>
      <c r="E56" s="43" t="s">
        <v>75</v>
      </c>
      <c r="F56" s="43" t="s">
        <v>52</v>
      </c>
      <c r="G56" s="43" t="s">
        <v>40</v>
      </c>
      <c r="H56" s="43">
        <v>678000000</v>
      </c>
      <c r="I56" s="43">
        <f t="shared" si="0"/>
        <v>678000000</v>
      </c>
      <c r="J56" s="43" t="s">
        <v>41</v>
      </c>
      <c r="K56" s="43" t="s">
        <v>41</v>
      </c>
      <c r="L56" s="47" t="s">
        <v>34</v>
      </c>
    </row>
    <row r="57" spans="2:12" ht="75">
      <c r="B57" s="46" t="s">
        <v>110</v>
      </c>
      <c r="C57" s="43" t="s">
        <v>111</v>
      </c>
      <c r="D57" s="43" t="s">
        <v>54</v>
      </c>
      <c r="E57" s="43" t="s">
        <v>75</v>
      </c>
      <c r="F57" s="43" t="s">
        <v>112</v>
      </c>
      <c r="G57" s="43" t="s">
        <v>40</v>
      </c>
      <c r="H57" s="43">
        <v>6867082277</v>
      </c>
      <c r="I57" s="43">
        <f t="shared" si="0"/>
        <v>6867082277</v>
      </c>
      <c r="J57" s="43" t="s">
        <v>41</v>
      </c>
      <c r="K57" s="43" t="s">
        <v>41</v>
      </c>
      <c r="L57" s="47" t="s">
        <v>48</v>
      </c>
    </row>
    <row r="58" spans="2:12" ht="60">
      <c r="B58" s="46" t="s">
        <v>113</v>
      </c>
      <c r="C58" s="43" t="s">
        <v>114</v>
      </c>
      <c r="D58" s="43" t="s">
        <v>45</v>
      </c>
      <c r="E58" s="43" t="s">
        <v>55</v>
      </c>
      <c r="F58" s="43" t="s">
        <v>62</v>
      </c>
      <c r="G58" s="43" t="s">
        <v>40</v>
      </c>
      <c r="H58" s="43">
        <v>100000000</v>
      </c>
      <c r="I58" s="43">
        <f t="shared" si="0"/>
        <v>100000000</v>
      </c>
      <c r="J58" s="43" t="s">
        <v>41</v>
      </c>
      <c r="K58" s="43" t="s">
        <v>41</v>
      </c>
      <c r="L58" s="47" t="s">
        <v>115</v>
      </c>
    </row>
    <row r="59" spans="2:12" ht="75">
      <c r="B59" s="46" t="s">
        <v>116</v>
      </c>
      <c r="C59" s="56" t="s">
        <v>117</v>
      </c>
      <c r="D59" s="56" t="s">
        <v>54</v>
      </c>
      <c r="E59" s="56" t="s">
        <v>104</v>
      </c>
      <c r="F59" s="56" t="s">
        <v>52</v>
      </c>
      <c r="G59" s="56" t="s">
        <v>40</v>
      </c>
      <c r="H59" s="56">
        <v>2500000000</v>
      </c>
      <c r="I59" s="56">
        <f t="shared" si="0"/>
        <v>2500000000</v>
      </c>
      <c r="J59" s="56" t="s">
        <v>41</v>
      </c>
      <c r="K59" s="56" t="s">
        <v>41</v>
      </c>
      <c r="L59" s="71" t="s">
        <v>163</v>
      </c>
    </row>
    <row r="60" spans="2:12" ht="75">
      <c r="B60" s="46" t="s">
        <v>118</v>
      </c>
      <c r="C60" s="56" t="s">
        <v>119</v>
      </c>
      <c r="D60" s="56" t="s">
        <v>54</v>
      </c>
      <c r="E60" s="56" t="s">
        <v>104</v>
      </c>
      <c r="F60" s="56" t="s">
        <v>52</v>
      </c>
      <c r="G60" s="56" t="s">
        <v>40</v>
      </c>
      <c r="H60" s="56">
        <v>1000000000</v>
      </c>
      <c r="I60" s="56">
        <f t="shared" si="0"/>
        <v>1000000000</v>
      </c>
      <c r="J60" s="56" t="s">
        <v>41</v>
      </c>
      <c r="K60" s="56" t="s">
        <v>41</v>
      </c>
      <c r="L60" s="71" t="s">
        <v>163</v>
      </c>
    </row>
    <row r="61" spans="2:12" ht="60">
      <c r="B61" s="46" t="s">
        <v>120</v>
      </c>
      <c r="C61" s="56" t="s">
        <v>121</v>
      </c>
      <c r="D61" s="56" t="s">
        <v>54</v>
      </c>
      <c r="E61" s="56" t="s">
        <v>104</v>
      </c>
      <c r="F61" s="56" t="s">
        <v>52</v>
      </c>
      <c r="G61" s="56" t="s">
        <v>40</v>
      </c>
      <c r="H61" s="56">
        <v>2500000000</v>
      </c>
      <c r="I61" s="56">
        <f t="shared" si="0"/>
        <v>2500000000</v>
      </c>
      <c r="J61" s="56" t="s">
        <v>41</v>
      </c>
      <c r="K61" s="56" t="s">
        <v>41</v>
      </c>
      <c r="L61" s="71" t="s">
        <v>163</v>
      </c>
    </row>
    <row r="62" spans="2:12" ht="78" customHeight="1">
      <c r="B62" s="46" t="s">
        <v>81</v>
      </c>
      <c r="C62" s="43" t="s">
        <v>136</v>
      </c>
      <c r="D62" s="43" t="s">
        <v>54</v>
      </c>
      <c r="E62" s="43" t="s">
        <v>75</v>
      </c>
      <c r="F62" s="43" t="s">
        <v>52</v>
      </c>
      <c r="G62" s="43" t="s">
        <v>40</v>
      </c>
      <c r="H62" s="43">
        <v>140000000</v>
      </c>
      <c r="I62" s="43">
        <f t="shared" si="0"/>
        <v>140000000</v>
      </c>
      <c r="J62" s="43" t="s">
        <v>41</v>
      </c>
      <c r="K62" s="43" t="s">
        <v>41</v>
      </c>
      <c r="L62" s="47" t="s">
        <v>48</v>
      </c>
    </row>
    <row r="63" spans="2:12" ht="78" customHeight="1">
      <c r="B63" s="42" t="s">
        <v>137</v>
      </c>
      <c r="C63" s="45" t="s">
        <v>138</v>
      </c>
      <c r="D63" s="45" t="s">
        <v>45</v>
      </c>
      <c r="E63" s="45" t="s">
        <v>90</v>
      </c>
      <c r="F63" s="43" t="s">
        <v>39</v>
      </c>
      <c r="G63" s="43" t="s">
        <v>40</v>
      </c>
      <c r="H63" s="45">
        <v>100000000</v>
      </c>
      <c r="I63" s="43">
        <f t="shared" si="0"/>
        <v>100000000</v>
      </c>
      <c r="J63" s="43" t="s">
        <v>41</v>
      </c>
      <c r="K63" s="43" t="s">
        <v>41</v>
      </c>
      <c r="L63" s="47" t="s">
        <v>34</v>
      </c>
    </row>
    <row r="64" spans="2:12" ht="105.75" customHeight="1">
      <c r="B64" s="42" t="s">
        <v>140</v>
      </c>
      <c r="C64" s="45" t="s">
        <v>139</v>
      </c>
      <c r="D64" s="45" t="s">
        <v>78</v>
      </c>
      <c r="E64" s="45" t="s">
        <v>90</v>
      </c>
      <c r="F64" s="43" t="s">
        <v>39</v>
      </c>
      <c r="G64" s="43" t="s">
        <v>40</v>
      </c>
      <c r="H64" s="45">
        <f>50000000-21886124</f>
        <v>28113876</v>
      </c>
      <c r="I64" s="43">
        <f t="shared" si="0"/>
        <v>28113876</v>
      </c>
      <c r="J64" s="43" t="s">
        <v>41</v>
      </c>
      <c r="K64" s="43" t="s">
        <v>41</v>
      </c>
      <c r="L64" s="47" t="s">
        <v>34</v>
      </c>
    </row>
    <row r="65" spans="2:12" ht="105.75" customHeight="1">
      <c r="B65" s="42" t="s">
        <v>149</v>
      </c>
      <c r="C65" s="45" t="s">
        <v>141</v>
      </c>
      <c r="D65" s="45" t="s">
        <v>142</v>
      </c>
      <c r="E65" s="45" t="s">
        <v>143</v>
      </c>
      <c r="F65" s="45" t="s">
        <v>56</v>
      </c>
      <c r="G65" s="45" t="s">
        <v>40</v>
      </c>
      <c r="H65" s="45">
        <v>4000000000</v>
      </c>
      <c r="I65" s="43">
        <f t="shared" si="0"/>
        <v>4000000000</v>
      </c>
      <c r="J65" s="45" t="s">
        <v>144</v>
      </c>
      <c r="K65" s="43" t="s">
        <v>41</v>
      </c>
      <c r="L65" s="44" t="s">
        <v>34</v>
      </c>
    </row>
    <row r="66" spans="2:12" ht="105.75" customHeight="1">
      <c r="B66" s="42" t="s">
        <v>148</v>
      </c>
      <c r="C66" s="45" t="s">
        <v>145</v>
      </c>
      <c r="D66" s="45" t="s">
        <v>78</v>
      </c>
      <c r="E66" s="45" t="s">
        <v>90</v>
      </c>
      <c r="F66" s="45" t="s">
        <v>56</v>
      </c>
      <c r="G66" s="45" t="s">
        <v>40</v>
      </c>
      <c r="H66" s="45">
        <v>23000000000</v>
      </c>
      <c r="I66" s="43">
        <f t="shared" si="0"/>
        <v>23000000000</v>
      </c>
      <c r="J66" s="45" t="s">
        <v>146</v>
      </c>
      <c r="K66" s="43" t="s">
        <v>41</v>
      </c>
      <c r="L66" s="44" t="s">
        <v>34</v>
      </c>
    </row>
    <row r="67" spans="2:12" ht="105.75" customHeight="1">
      <c r="B67" s="42" t="s">
        <v>160</v>
      </c>
      <c r="C67" s="45" t="s">
        <v>147</v>
      </c>
      <c r="D67" s="45" t="s">
        <v>78</v>
      </c>
      <c r="E67" s="45" t="s">
        <v>90</v>
      </c>
      <c r="F67" s="45" t="s">
        <v>56</v>
      </c>
      <c r="G67" s="45" t="s">
        <v>40</v>
      </c>
      <c r="H67" s="45">
        <v>3000000000</v>
      </c>
      <c r="I67" s="43">
        <f t="shared" si="0"/>
        <v>3000000000</v>
      </c>
      <c r="J67" s="45" t="s">
        <v>146</v>
      </c>
      <c r="K67" s="43" t="s">
        <v>41</v>
      </c>
      <c r="L67" s="44" t="s">
        <v>48</v>
      </c>
    </row>
    <row r="68" spans="2:12" ht="359.25" customHeight="1">
      <c r="B68" s="42" t="s">
        <v>153</v>
      </c>
      <c r="C68" s="45" t="s">
        <v>150</v>
      </c>
      <c r="D68" s="45" t="s">
        <v>54</v>
      </c>
      <c r="E68" s="45" t="s">
        <v>55</v>
      </c>
      <c r="F68" s="43" t="s">
        <v>161</v>
      </c>
      <c r="G68" s="43" t="s">
        <v>40</v>
      </c>
      <c r="H68" s="45">
        <v>80000000</v>
      </c>
      <c r="I68" s="43">
        <f t="shared" si="0"/>
        <v>80000000</v>
      </c>
      <c r="J68" s="43" t="s">
        <v>41</v>
      </c>
      <c r="K68" s="43" t="s">
        <v>41</v>
      </c>
      <c r="L68" s="44" t="s">
        <v>34</v>
      </c>
    </row>
    <row r="69" spans="2:12" ht="105.75" customHeight="1">
      <c r="B69" s="42">
        <v>85122201</v>
      </c>
      <c r="C69" s="45" t="s">
        <v>151</v>
      </c>
      <c r="D69" s="45" t="s">
        <v>50</v>
      </c>
      <c r="E69" s="45" t="s">
        <v>51</v>
      </c>
      <c r="F69" s="43" t="s">
        <v>152</v>
      </c>
      <c r="G69" s="43" t="s">
        <v>40</v>
      </c>
      <c r="H69" s="45">
        <v>98950000</v>
      </c>
      <c r="I69" s="43">
        <f t="shared" si="0"/>
        <v>98950000</v>
      </c>
      <c r="J69" s="43" t="s">
        <v>41</v>
      </c>
      <c r="K69" s="43" t="s">
        <v>41</v>
      </c>
      <c r="L69" s="44" t="s">
        <v>163</v>
      </c>
    </row>
    <row r="70" spans="2:12" ht="105.75" customHeight="1">
      <c r="B70" s="51" t="s">
        <v>157</v>
      </c>
      <c r="C70" s="52" t="s">
        <v>154</v>
      </c>
      <c r="D70" s="52" t="s">
        <v>45</v>
      </c>
      <c r="E70" s="52" t="s">
        <v>91</v>
      </c>
      <c r="F70" s="53" t="s">
        <v>152</v>
      </c>
      <c r="G70" s="53" t="s">
        <v>40</v>
      </c>
      <c r="H70" s="45">
        <v>60000000</v>
      </c>
      <c r="I70" s="43">
        <f t="shared" si="0"/>
        <v>60000000</v>
      </c>
      <c r="J70" s="53" t="s">
        <v>41</v>
      </c>
      <c r="K70" s="53" t="s">
        <v>41</v>
      </c>
      <c r="L70" s="54" t="s">
        <v>34</v>
      </c>
    </row>
    <row r="71" spans="2:12" ht="105.75" customHeight="1">
      <c r="B71" s="42" t="s">
        <v>159</v>
      </c>
      <c r="C71" s="45" t="s">
        <v>155</v>
      </c>
      <c r="D71" s="45" t="s">
        <v>50</v>
      </c>
      <c r="E71" s="45" t="s">
        <v>46</v>
      </c>
      <c r="F71" s="43" t="s">
        <v>152</v>
      </c>
      <c r="G71" s="43" t="s">
        <v>40</v>
      </c>
      <c r="H71" s="45">
        <v>320000000</v>
      </c>
      <c r="I71" s="43">
        <f t="shared" si="0"/>
        <v>320000000</v>
      </c>
      <c r="J71" s="43" t="s">
        <v>41</v>
      </c>
      <c r="K71" s="43" t="s">
        <v>41</v>
      </c>
      <c r="L71" s="44" t="s">
        <v>34</v>
      </c>
    </row>
    <row r="72" spans="2:12" ht="105.75" customHeight="1">
      <c r="B72" s="42" t="s">
        <v>158</v>
      </c>
      <c r="C72" s="45" t="s">
        <v>178</v>
      </c>
      <c r="D72" s="45" t="s">
        <v>67</v>
      </c>
      <c r="E72" s="45" t="s">
        <v>156</v>
      </c>
      <c r="F72" s="43" t="s">
        <v>152</v>
      </c>
      <c r="G72" s="43" t="s">
        <v>40</v>
      </c>
      <c r="H72" s="45">
        <v>150000000</v>
      </c>
      <c r="I72" s="43">
        <f t="shared" si="0"/>
        <v>150000000</v>
      </c>
      <c r="J72" s="43" t="s">
        <v>144</v>
      </c>
      <c r="K72" s="43" t="s">
        <v>167</v>
      </c>
      <c r="L72" s="44" t="s">
        <v>48</v>
      </c>
    </row>
    <row r="73" spans="2:12" ht="98.25" customHeight="1" thickBot="1">
      <c r="B73" s="46" t="s">
        <v>76</v>
      </c>
      <c r="C73" s="48" t="s">
        <v>179</v>
      </c>
      <c r="D73" s="48" t="s">
        <v>54</v>
      </c>
      <c r="E73" s="17" t="s">
        <v>104</v>
      </c>
      <c r="F73" s="48" t="s">
        <v>161</v>
      </c>
      <c r="G73" s="48" t="s">
        <v>40</v>
      </c>
      <c r="H73" s="48">
        <v>300000000</v>
      </c>
      <c r="I73" s="43">
        <f t="shared" si="0"/>
        <v>300000000</v>
      </c>
      <c r="J73" s="48" t="s">
        <v>41</v>
      </c>
      <c r="K73" s="48" t="s">
        <v>41</v>
      </c>
      <c r="L73" s="44" t="s">
        <v>48</v>
      </c>
    </row>
    <row r="74" ht="15">
      <c r="H74" s="69">
        <f>SUM(H19:H73)</f>
        <v>62536311100</v>
      </c>
    </row>
    <row r="75" spans="2:4" ht="30.75" thickBot="1">
      <c r="B75" s="14" t="s">
        <v>21</v>
      </c>
      <c r="C75" s="13"/>
      <c r="D75" s="13"/>
    </row>
    <row r="76" spans="2:7" ht="45">
      <c r="B76" s="15" t="s">
        <v>6</v>
      </c>
      <c r="C76" s="18" t="s">
        <v>22</v>
      </c>
      <c r="D76" s="12" t="s">
        <v>14</v>
      </c>
      <c r="G76" s="1" t="s">
        <v>122</v>
      </c>
    </row>
    <row r="77" spans="2:4" ht="15">
      <c r="B77" s="3"/>
      <c r="C77" s="2"/>
      <c r="D77" s="4"/>
    </row>
    <row r="78" spans="2:8" ht="15">
      <c r="B78" s="3"/>
      <c r="C78" s="2"/>
      <c r="D78" s="4"/>
      <c r="H78" s="13"/>
    </row>
    <row r="79" spans="2:8" ht="15">
      <c r="B79" s="3"/>
      <c r="C79" s="2"/>
      <c r="D79" s="4"/>
      <c r="H79" s="13"/>
    </row>
    <row r="80" spans="2:8" ht="15">
      <c r="B80" s="3"/>
      <c r="C80" s="2"/>
      <c r="D80" s="4"/>
      <c r="H80" s="13"/>
    </row>
    <row r="81" spans="2:8" ht="15.75" thickBot="1">
      <c r="B81" s="16"/>
      <c r="C81" s="17"/>
      <c r="D81" s="5"/>
      <c r="H81" s="13"/>
    </row>
    <row r="82" ht="15">
      <c r="H82" s="13"/>
    </row>
    <row r="83" ht="15">
      <c r="H83" s="13"/>
    </row>
    <row r="84" ht="15">
      <c r="H84" s="13"/>
    </row>
    <row r="85" ht="15">
      <c r="H85" s="13"/>
    </row>
    <row r="87" spans="1:12" s="27" customFormat="1" ht="33.75">
      <c r="A87" s="21" t="s">
        <v>123</v>
      </c>
      <c r="B87" s="22" t="s">
        <v>165</v>
      </c>
      <c r="C87" s="23"/>
      <c r="D87" s="23"/>
      <c r="E87" s="23"/>
      <c r="F87" s="23"/>
      <c r="G87" s="24"/>
      <c r="H87" s="24"/>
      <c r="I87" s="23"/>
      <c r="J87" s="23"/>
      <c r="K87" s="25"/>
      <c r="L87" s="26"/>
    </row>
    <row r="88" spans="1:12" s="27" customFormat="1" ht="12.75">
      <c r="A88" s="28"/>
      <c r="B88" s="29" t="s">
        <v>124</v>
      </c>
      <c r="C88" s="23"/>
      <c r="D88" s="23"/>
      <c r="E88" s="23"/>
      <c r="F88" s="23"/>
      <c r="G88" s="24"/>
      <c r="H88" s="24"/>
      <c r="I88" s="23"/>
      <c r="J88" s="23"/>
      <c r="K88" s="25"/>
      <c r="L88" s="26"/>
    </row>
    <row r="89" spans="1:12" s="27" customFormat="1" ht="12.75">
      <c r="A89" s="28"/>
      <c r="B89" s="30"/>
      <c r="C89" s="23"/>
      <c r="D89" s="23"/>
      <c r="E89" s="23"/>
      <c r="F89" s="23"/>
      <c r="G89" s="24"/>
      <c r="H89" s="24"/>
      <c r="I89" s="23"/>
      <c r="J89" s="23"/>
      <c r="K89" s="25"/>
      <c r="L89" s="26"/>
    </row>
    <row r="90" spans="1:12" s="27" customFormat="1" ht="12.75">
      <c r="A90" s="28" t="s">
        <v>125</v>
      </c>
      <c r="B90" s="31" t="s">
        <v>126</v>
      </c>
      <c r="C90" s="32"/>
      <c r="D90" s="22" t="s">
        <v>127</v>
      </c>
      <c r="E90" s="32"/>
      <c r="F90" s="22" t="s">
        <v>128</v>
      </c>
      <c r="G90" s="33"/>
      <c r="H90" s="34"/>
      <c r="I90" s="22" t="s">
        <v>166</v>
      </c>
      <c r="J90" s="23"/>
      <c r="K90" s="25"/>
      <c r="L90" s="26"/>
    </row>
    <row r="91" spans="1:12" s="27" customFormat="1" ht="16.5" customHeight="1">
      <c r="A91" s="28"/>
      <c r="B91" s="30" t="s">
        <v>129</v>
      </c>
      <c r="C91" s="23"/>
      <c r="D91" s="29" t="s">
        <v>130</v>
      </c>
      <c r="E91" s="23"/>
      <c r="F91" s="30" t="s">
        <v>131</v>
      </c>
      <c r="G91" s="35"/>
      <c r="H91" s="34"/>
      <c r="I91" s="29" t="s">
        <v>132</v>
      </c>
      <c r="J91" s="23"/>
      <c r="K91" s="25"/>
      <c r="L91" s="26"/>
    </row>
    <row r="92" spans="1:12" s="27" customFormat="1" ht="12.75">
      <c r="A92" s="28"/>
      <c r="B92" s="30"/>
      <c r="C92" s="23"/>
      <c r="D92" s="23"/>
      <c r="E92" s="23"/>
      <c r="F92" s="23"/>
      <c r="G92" s="24"/>
      <c r="H92" s="24"/>
      <c r="I92" s="23"/>
      <c r="J92" s="23"/>
      <c r="K92" s="25"/>
      <c r="L92" s="26"/>
    </row>
    <row r="93" spans="1:12" s="27" customFormat="1" ht="12.75">
      <c r="A93" s="28" t="s">
        <v>133</v>
      </c>
      <c r="B93" s="31" t="s">
        <v>134</v>
      </c>
      <c r="C93" s="23"/>
      <c r="D93" s="23"/>
      <c r="E93" s="23"/>
      <c r="F93" s="23"/>
      <c r="G93" s="24"/>
      <c r="H93" s="24"/>
      <c r="I93" s="23"/>
      <c r="J93" s="23"/>
      <c r="K93" s="25"/>
      <c r="L93" s="26"/>
    </row>
    <row r="94" spans="1:12" s="27" customFormat="1" ht="12.75">
      <c r="A94" s="23"/>
      <c r="B94" s="30" t="s">
        <v>135</v>
      </c>
      <c r="C94" s="23"/>
      <c r="D94" s="23"/>
      <c r="E94" s="23"/>
      <c r="F94" s="23"/>
      <c r="G94" s="24"/>
      <c r="H94" s="24"/>
      <c r="I94" s="23"/>
      <c r="J94" s="23"/>
      <c r="K94" s="25"/>
      <c r="L94" s="26"/>
    </row>
    <row r="95" spans="1:12" s="27" customFormat="1" ht="12.75">
      <c r="A95" s="36"/>
      <c r="B95" s="37"/>
      <c r="C95" s="36"/>
      <c r="D95" s="36"/>
      <c r="E95" s="36"/>
      <c r="F95" s="36"/>
      <c r="G95" s="34"/>
      <c r="H95" s="34"/>
      <c r="I95" s="36"/>
      <c r="J95" s="36"/>
      <c r="K95" s="25"/>
      <c r="L95" s="26"/>
    </row>
    <row r="120" spans="2:3" ht="15">
      <c r="B120" s="41">
        <v>47000000</v>
      </c>
      <c r="C120" s="41">
        <f>+B120/60</f>
        <v>783333.3333333334</v>
      </c>
    </row>
  </sheetData>
  <sheetProtection/>
  <autoFilter ref="A18:M61"/>
  <mergeCells count="2">
    <mergeCell ref="F5:I9"/>
    <mergeCell ref="F11:I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zoomScale="60" zoomScaleNormal="60" zoomScalePageLayoutView="80" workbookViewId="0" topLeftCell="A1">
      <selection activeCell="B4" sqref="B4"/>
    </sheetView>
  </sheetViews>
  <sheetFormatPr defaultColWidth="11.42187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5.140625" style="1" customWidth="1"/>
    <col min="5" max="5" width="14.00390625" style="1" customWidth="1"/>
    <col min="6" max="6" width="15.7109375" style="1" customWidth="1"/>
    <col min="7" max="7" width="17.00390625" style="1" customWidth="1"/>
    <col min="8" max="8" width="25.57421875" style="1" bestFit="1" customWidth="1"/>
    <col min="9" max="9" width="16.421875" style="1" customWidth="1"/>
    <col min="10" max="10" width="15.140625" style="1" customWidth="1"/>
    <col min="11" max="11" width="16.7109375" style="1" customWidth="1"/>
    <col min="12" max="12" width="47.140625" style="1" customWidth="1"/>
    <col min="13" max="13" width="14.00390625" style="1" customWidth="1"/>
    <col min="14" max="14" width="20.421875" style="1" bestFit="1" customWidth="1"/>
    <col min="15" max="15" width="17.7109375" style="1" bestFit="1" customWidth="1"/>
    <col min="16" max="16" width="12.28125" style="1" bestFit="1" customWidth="1"/>
    <col min="17" max="16384" width="11.42187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29</v>
      </c>
      <c r="F5" s="146" t="s">
        <v>27</v>
      </c>
      <c r="G5" s="147"/>
      <c r="H5" s="147"/>
      <c r="I5" s="148"/>
    </row>
    <row r="6" spans="2:9" ht="15">
      <c r="B6" s="3" t="s">
        <v>2</v>
      </c>
      <c r="C6" s="4" t="s">
        <v>30</v>
      </c>
      <c r="F6" s="149"/>
      <c r="G6" s="150"/>
      <c r="H6" s="150"/>
      <c r="I6" s="151"/>
    </row>
    <row r="7" spans="2:9" ht="15">
      <c r="B7" s="3" t="s">
        <v>3</v>
      </c>
      <c r="C7" s="8">
        <v>3825000</v>
      </c>
      <c r="F7" s="149"/>
      <c r="G7" s="150"/>
      <c r="H7" s="150"/>
      <c r="I7" s="151"/>
    </row>
    <row r="8" spans="2:9" ht="15">
      <c r="B8" s="3" t="s">
        <v>16</v>
      </c>
      <c r="C8" s="9" t="s">
        <v>31</v>
      </c>
      <c r="F8" s="149"/>
      <c r="G8" s="150"/>
      <c r="H8" s="150"/>
      <c r="I8" s="151"/>
    </row>
    <row r="9" spans="2:9" ht="165">
      <c r="B9" s="3" t="s">
        <v>19</v>
      </c>
      <c r="C9" s="4" t="s">
        <v>32</v>
      </c>
      <c r="F9" s="152"/>
      <c r="G9" s="153"/>
      <c r="H9" s="153"/>
      <c r="I9" s="154"/>
    </row>
    <row r="10" spans="2:9" ht="45">
      <c r="B10" s="3" t="s">
        <v>4</v>
      </c>
      <c r="C10" s="4" t="s">
        <v>33</v>
      </c>
      <c r="F10" s="20"/>
      <c r="G10" s="20"/>
      <c r="H10" s="20"/>
      <c r="I10" s="20"/>
    </row>
    <row r="11" spans="2:9" ht="60">
      <c r="B11" s="3" t="s">
        <v>5</v>
      </c>
      <c r="C11" s="4" t="s">
        <v>34</v>
      </c>
      <c r="F11" s="146" t="s">
        <v>26</v>
      </c>
      <c r="G11" s="147"/>
      <c r="H11" s="147"/>
      <c r="I11" s="148"/>
    </row>
    <row r="12" spans="2:9" ht="15">
      <c r="B12" s="3" t="s">
        <v>23</v>
      </c>
      <c r="C12" s="19">
        <v>29435000000</v>
      </c>
      <c r="F12" s="149"/>
      <c r="G12" s="150"/>
      <c r="H12" s="150"/>
      <c r="I12" s="151"/>
    </row>
    <row r="13" spans="2:9" ht="30">
      <c r="B13" s="3" t="s">
        <v>24</v>
      </c>
      <c r="C13" s="19">
        <v>400400000</v>
      </c>
      <c r="F13" s="149"/>
      <c r="G13" s="150"/>
      <c r="H13" s="150"/>
      <c r="I13" s="151"/>
    </row>
    <row r="14" spans="2:9" ht="30">
      <c r="B14" s="3" t="s">
        <v>25</v>
      </c>
      <c r="C14" s="19">
        <v>40040000</v>
      </c>
      <c r="F14" s="149"/>
      <c r="G14" s="150"/>
      <c r="H14" s="150"/>
      <c r="I14" s="151"/>
    </row>
    <row r="15" spans="2:9" ht="30.75" thickBot="1">
      <c r="B15" s="16" t="s">
        <v>18</v>
      </c>
      <c r="C15" s="10">
        <v>41772</v>
      </c>
      <c r="F15" s="152"/>
      <c r="G15" s="153"/>
      <c r="H15" s="153"/>
      <c r="I15" s="154"/>
    </row>
    <row r="17" ht="15.75" thickBot="1">
      <c r="B17" s="11" t="s">
        <v>15</v>
      </c>
    </row>
    <row r="18" spans="2:12" ht="75" customHeight="1">
      <c r="B18" s="38" t="s">
        <v>28</v>
      </c>
      <c r="C18" s="39" t="s">
        <v>6</v>
      </c>
      <c r="D18" s="39" t="s">
        <v>17</v>
      </c>
      <c r="E18" s="39" t="s">
        <v>7</v>
      </c>
      <c r="F18" s="39" t="s">
        <v>8</v>
      </c>
      <c r="G18" s="39" t="s">
        <v>9</v>
      </c>
      <c r="H18" s="39" t="s">
        <v>10</v>
      </c>
      <c r="I18" s="39" t="s">
        <v>11</v>
      </c>
      <c r="J18" s="39" t="s">
        <v>12</v>
      </c>
      <c r="K18" s="39" t="s">
        <v>13</v>
      </c>
      <c r="L18" s="40" t="s">
        <v>14</v>
      </c>
    </row>
    <row r="19" spans="2:12" ht="60">
      <c r="B19" s="61" t="s">
        <v>43</v>
      </c>
      <c r="C19" s="62" t="s">
        <v>44</v>
      </c>
      <c r="D19" s="62" t="s">
        <v>45</v>
      </c>
      <c r="E19" s="62" t="s">
        <v>51</v>
      </c>
      <c r="F19" s="62" t="s">
        <v>47</v>
      </c>
      <c r="G19" s="62" t="s">
        <v>40</v>
      </c>
      <c r="H19" s="62">
        <v>1767100000</v>
      </c>
      <c r="I19" s="62">
        <f>+H19</f>
        <v>1767100000</v>
      </c>
      <c r="J19" s="62" t="s">
        <v>41</v>
      </c>
      <c r="K19" s="62" t="s">
        <v>41</v>
      </c>
      <c r="L19" s="63" t="s">
        <v>48</v>
      </c>
    </row>
    <row r="20" spans="2:12" ht="15">
      <c r="B20" s="61"/>
      <c r="C20" s="62" t="s">
        <v>181</v>
      </c>
      <c r="D20" s="62"/>
      <c r="E20" s="62"/>
      <c r="F20" s="62"/>
      <c r="G20" s="62"/>
      <c r="H20" s="62"/>
      <c r="I20" s="62"/>
      <c r="J20" s="62"/>
      <c r="K20" s="62"/>
      <c r="L20" s="63"/>
    </row>
    <row r="21" spans="2:12" ht="15">
      <c r="B21" s="61"/>
      <c r="C21" s="62" t="s">
        <v>182</v>
      </c>
      <c r="D21" s="62"/>
      <c r="E21" s="62"/>
      <c r="F21" s="62"/>
      <c r="G21" s="62"/>
      <c r="H21" s="62"/>
      <c r="I21" s="62"/>
      <c r="J21" s="62"/>
      <c r="K21" s="62"/>
      <c r="L21" s="63"/>
    </row>
    <row r="22" spans="2:15" ht="60">
      <c r="B22" s="46">
        <v>80131500</v>
      </c>
      <c r="C22" s="43" t="s">
        <v>49</v>
      </c>
      <c r="D22" s="43" t="s">
        <v>54</v>
      </c>
      <c r="E22" s="43" t="s">
        <v>75</v>
      </c>
      <c r="F22" s="43" t="s">
        <v>52</v>
      </c>
      <c r="G22" s="43" t="s">
        <v>40</v>
      </c>
      <c r="H22" s="60">
        <v>672709572</v>
      </c>
      <c r="I22" s="43">
        <f>+H22</f>
        <v>672709572</v>
      </c>
      <c r="J22" s="43" t="s">
        <v>41</v>
      </c>
      <c r="K22" s="43" t="s">
        <v>41</v>
      </c>
      <c r="L22" s="47" t="s">
        <v>34</v>
      </c>
      <c r="N22" s="68">
        <f>515000000*12</f>
        <v>6180000000</v>
      </c>
      <c r="O22" s="68">
        <f>2900000*12</f>
        <v>34800000</v>
      </c>
    </row>
    <row r="23" spans="2:14" ht="15">
      <c r="B23" s="46"/>
      <c r="C23" s="43" t="s">
        <v>183</v>
      </c>
      <c r="D23" s="43"/>
      <c r="E23" s="43"/>
      <c r="F23" s="43"/>
      <c r="G23" s="43"/>
      <c r="H23" s="60">
        <v>483160936</v>
      </c>
      <c r="I23" s="43"/>
      <c r="J23" s="43"/>
      <c r="K23" s="43"/>
      <c r="L23" s="47"/>
      <c r="N23" s="66"/>
    </row>
    <row r="24" spans="2:14" ht="15">
      <c r="B24" s="46"/>
      <c r="C24" s="43" t="s">
        <v>184</v>
      </c>
      <c r="D24" s="43"/>
      <c r="E24" s="43"/>
      <c r="F24" s="43"/>
      <c r="G24" s="43"/>
      <c r="H24" s="60">
        <v>189548636</v>
      </c>
      <c r="I24" s="43"/>
      <c r="J24" s="43"/>
      <c r="K24" s="43"/>
      <c r="L24" s="47"/>
      <c r="N24" s="66"/>
    </row>
    <row r="25" spans="2:14" ht="60">
      <c r="B25" s="46">
        <v>56101700</v>
      </c>
      <c r="C25" s="43" t="s">
        <v>59</v>
      </c>
      <c r="D25" s="43" t="s">
        <v>45</v>
      </c>
      <c r="E25" s="43" t="s">
        <v>55</v>
      </c>
      <c r="F25" s="43" t="s">
        <v>47</v>
      </c>
      <c r="G25" s="43" t="s">
        <v>40</v>
      </c>
      <c r="H25" s="43">
        <v>1000000000</v>
      </c>
      <c r="I25" s="43">
        <f>+H25</f>
        <v>1000000000</v>
      </c>
      <c r="J25" s="43" t="s">
        <v>41</v>
      </c>
      <c r="K25" s="43" t="s">
        <v>41</v>
      </c>
      <c r="L25" s="47" t="s">
        <v>34</v>
      </c>
      <c r="N25" s="68">
        <f>33000000*12</f>
        <v>396000000</v>
      </c>
    </row>
    <row r="26" spans="2:12" ht="15">
      <c r="B26" s="46"/>
      <c r="C26" s="43" t="s">
        <v>185</v>
      </c>
      <c r="D26" s="43"/>
      <c r="E26" s="43"/>
      <c r="F26" s="43"/>
      <c r="G26" s="43"/>
      <c r="H26" s="43"/>
      <c r="I26" s="43"/>
      <c r="J26" s="43"/>
      <c r="K26" s="43"/>
      <c r="L26" s="44"/>
    </row>
    <row r="27" spans="2:12" ht="15">
      <c r="B27" s="46"/>
      <c r="C27" s="43" t="s">
        <v>186</v>
      </c>
      <c r="D27" s="43"/>
      <c r="E27" s="43"/>
      <c r="F27" s="43"/>
      <c r="G27" s="43"/>
      <c r="H27" s="43"/>
      <c r="I27" s="43"/>
      <c r="J27" s="43"/>
      <c r="K27" s="43"/>
      <c r="L27" s="44"/>
    </row>
    <row r="28" spans="2:12" ht="180">
      <c r="B28" s="46" t="s">
        <v>65</v>
      </c>
      <c r="C28" s="43" t="s">
        <v>66</v>
      </c>
      <c r="D28" s="43" t="s">
        <v>54</v>
      </c>
      <c r="E28" s="2" t="s">
        <v>75</v>
      </c>
      <c r="F28" s="43" t="s">
        <v>168</v>
      </c>
      <c r="G28" s="43" t="s">
        <v>169</v>
      </c>
      <c r="H28" s="58">
        <v>700000000</v>
      </c>
      <c r="I28" s="58">
        <f>+H28</f>
        <v>700000000</v>
      </c>
      <c r="J28" s="43" t="s">
        <v>41</v>
      </c>
      <c r="K28" s="43" t="s">
        <v>41</v>
      </c>
      <c r="L28" s="47" t="s">
        <v>34</v>
      </c>
    </row>
    <row r="29" spans="2:12" ht="15">
      <c r="B29" s="46"/>
      <c r="C29" s="43" t="s">
        <v>187</v>
      </c>
      <c r="D29" s="43"/>
      <c r="E29" s="2"/>
      <c r="F29" s="43"/>
      <c r="G29" s="43"/>
      <c r="H29" s="58">
        <v>500000000</v>
      </c>
      <c r="I29" s="58"/>
      <c r="J29" s="43"/>
      <c r="K29" s="43"/>
      <c r="L29" s="47"/>
    </row>
    <row r="30" spans="2:12" ht="15">
      <c r="B30" s="46"/>
      <c r="C30" s="43" t="s">
        <v>188</v>
      </c>
      <c r="D30" s="43"/>
      <c r="E30" s="2"/>
      <c r="F30" s="43"/>
      <c r="G30" s="43"/>
      <c r="H30" s="58">
        <v>200000000</v>
      </c>
      <c r="I30" s="58"/>
      <c r="J30" s="43"/>
      <c r="K30" s="43"/>
      <c r="L30" s="47"/>
    </row>
    <row r="31" spans="2:12" ht="60">
      <c r="B31" s="46">
        <v>72101506</v>
      </c>
      <c r="C31" s="43" t="s">
        <v>74</v>
      </c>
      <c r="D31" s="43" t="s">
        <v>54</v>
      </c>
      <c r="E31" s="43" t="s">
        <v>75</v>
      </c>
      <c r="F31" s="43" t="s">
        <v>52</v>
      </c>
      <c r="G31" s="43" t="s">
        <v>40</v>
      </c>
      <c r="H31" s="43">
        <v>46000000</v>
      </c>
      <c r="I31" s="43">
        <f>+H31</f>
        <v>46000000</v>
      </c>
      <c r="J31" s="43" t="s">
        <v>41</v>
      </c>
      <c r="K31" s="43" t="s">
        <v>41</v>
      </c>
      <c r="L31" s="47" t="s">
        <v>34</v>
      </c>
    </row>
    <row r="32" spans="2:15" ht="60">
      <c r="B32" s="46" t="s">
        <v>76</v>
      </c>
      <c r="C32" s="43" t="s">
        <v>77</v>
      </c>
      <c r="D32" s="43" t="s">
        <v>78</v>
      </c>
      <c r="E32" s="43" t="s">
        <v>79</v>
      </c>
      <c r="F32" s="43" t="s">
        <v>80</v>
      </c>
      <c r="G32" s="43" t="s">
        <v>40</v>
      </c>
      <c r="H32" s="43">
        <v>350000000</v>
      </c>
      <c r="I32" s="43">
        <f>+H32</f>
        <v>350000000</v>
      </c>
      <c r="J32" s="43" t="s">
        <v>41</v>
      </c>
      <c r="K32" s="43" t="s">
        <v>41</v>
      </c>
      <c r="L32" s="47" t="s">
        <v>34</v>
      </c>
      <c r="O32" s="50"/>
    </row>
    <row r="33" spans="2:12" ht="60">
      <c r="B33" s="46">
        <v>83111603</v>
      </c>
      <c r="C33" s="43" t="s">
        <v>109</v>
      </c>
      <c r="D33" s="43" t="s">
        <v>45</v>
      </c>
      <c r="E33" s="43" t="s">
        <v>75</v>
      </c>
      <c r="F33" s="43" t="s">
        <v>52</v>
      </c>
      <c r="G33" s="43" t="s">
        <v>40</v>
      </c>
      <c r="H33" s="43">
        <v>678000000</v>
      </c>
      <c r="I33" s="43">
        <f>+H33</f>
        <v>678000000</v>
      </c>
      <c r="J33" s="43" t="s">
        <v>41</v>
      </c>
      <c r="K33" s="43" t="s">
        <v>41</v>
      </c>
      <c r="L33" s="47" t="s">
        <v>34</v>
      </c>
    </row>
    <row r="34" spans="2:12" ht="15">
      <c r="B34" s="46"/>
      <c r="C34" s="43" t="s">
        <v>189</v>
      </c>
      <c r="D34" s="43"/>
      <c r="E34" s="43"/>
      <c r="F34" s="43"/>
      <c r="G34" s="43"/>
      <c r="H34" s="43">
        <v>378000000</v>
      </c>
      <c r="I34" s="43"/>
      <c r="J34" s="43"/>
      <c r="K34" s="43"/>
      <c r="L34" s="47"/>
    </row>
    <row r="35" spans="2:12" ht="15">
      <c r="B35" s="46"/>
      <c r="C35" s="43" t="s">
        <v>190</v>
      </c>
      <c r="D35" s="43"/>
      <c r="E35" s="43"/>
      <c r="F35" s="43"/>
      <c r="G35" s="43"/>
      <c r="H35" s="43">
        <v>300000000</v>
      </c>
      <c r="I35" s="43"/>
      <c r="J35" s="43"/>
      <c r="K35" s="43"/>
      <c r="L35" s="47"/>
    </row>
    <row r="36" spans="2:12" ht="15">
      <c r="B36" s="46"/>
      <c r="C36" s="43" t="s">
        <v>191</v>
      </c>
      <c r="D36" s="43"/>
      <c r="E36" s="43"/>
      <c r="F36" s="43"/>
      <c r="G36" s="43"/>
      <c r="H36" s="72">
        <f>+SUM(H37:H43)</f>
        <v>197500000</v>
      </c>
      <c r="I36" s="43"/>
      <c r="J36" s="43"/>
      <c r="K36" s="43"/>
      <c r="L36" s="47"/>
    </row>
    <row r="37" spans="2:12" ht="60">
      <c r="B37" s="55">
        <v>72151800</v>
      </c>
      <c r="C37" s="56" t="s">
        <v>170</v>
      </c>
      <c r="D37" s="56" t="s">
        <v>54</v>
      </c>
      <c r="E37" s="64" t="s">
        <v>177</v>
      </c>
      <c r="F37" s="56" t="s">
        <v>39</v>
      </c>
      <c r="G37" s="56" t="s">
        <v>169</v>
      </c>
      <c r="H37" s="77">
        <v>70000000</v>
      </c>
      <c r="I37" s="65">
        <v>80000000</v>
      </c>
      <c r="J37" s="64" t="s">
        <v>41</v>
      </c>
      <c r="K37" s="64" t="s">
        <v>41</v>
      </c>
      <c r="L37" s="57" t="s">
        <v>34</v>
      </c>
    </row>
    <row r="38" spans="2:12" ht="60">
      <c r="B38" s="55">
        <v>72151800</v>
      </c>
      <c r="C38" s="56" t="s">
        <v>171</v>
      </c>
      <c r="D38" s="56" t="s">
        <v>54</v>
      </c>
      <c r="E38" s="64" t="s">
        <v>177</v>
      </c>
      <c r="F38" s="56" t="s">
        <v>39</v>
      </c>
      <c r="G38" s="56" t="s">
        <v>169</v>
      </c>
      <c r="H38" s="77">
        <v>20000000</v>
      </c>
      <c r="I38" s="65">
        <v>30000000</v>
      </c>
      <c r="J38" s="64" t="s">
        <v>41</v>
      </c>
      <c r="K38" s="64" t="s">
        <v>41</v>
      </c>
      <c r="L38" s="57" t="s">
        <v>34</v>
      </c>
    </row>
    <row r="39" spans="2:12" ht="60">
      <c r="B39" s="55">
        <v>72151800</v>
      </c>
      <c r="C39" s="56" t="s">
        <v>172</v>
      </c>
      <c r="D39" s="56" t="s">
        <v>54</v>
      </c>
      <c r="E39" s="64" t="s">
        <v>173</v>
      </c>
      <c r="F39" s="56" t="s">
        <v>39</v>
      </c>
      <c r="G39" s="56" t="s">
        <v>169</v>
      </c>
      <c r="H39" s="77">
        <v>80000000</v>
      </c>
      <c r="I39" s="65">
        <f>+H39</f>
        <v>80000000</v>
      </c>
      <c r="J39" s="64" t="s">
        <v>41</v>
      </c>
      <c r="K39" s="64" t="s">
        <v>41</v>
      </c>
      <c r="L39" s="57" t="s">
        <v>34</v>
      </c>
    </row>
    <row r="40" spans="2:12" ht="60">
      <c r="B40" s="55" t="s">
        <v>162</v>
      </c>
      <c r="C40" s="56" t="s">
        <v>176</v>
      </c>
      <c r="D40" s="56" t="s">
        <v>54</v>
      </c>
      <c r="E40" s="64" t="s">
        <v>177</v>
      </c>
      <c r="F40" s="56" t="s">
        <v>39</v>
      </c>
      <c r="G40" s="56" t="s">
        <v>169</v>
      </c>
      <c r="H40" s="77">
        <v>1000000</v>
      </c>
      <c r="I40" s="65">
        <f>+H40</f>
        <v>1000000</v>
      </c>
      <c r="J40" s="64" t="s">
        <v>41</v>
      </c>
      <c r="K40" s="64" t="s">
        <v>41</v>
      </c>
      <c r="L40" s="57" t="s">
        <v>34</v>
      </c>
    </row>
    <row r="41" spans="2:12" ht="15">
      <c r="B41" s="55"/>
      <c r="C41" s="56" t="s">
        <v>200</v>
      </c>
      <c r="D41" s="56" t="s">
        <v>45</v>
      </c>
      <c r="E41" s="64"/>
      <c r="F41" s="56"/>
      <c r="G41" s="56"/>
      <c r="H41" s="77">
        <v>6500000</v>
      </c>
      <c r="I41" s="70"/>
      <c r="J41" s="64"/>
      <c r="K41" s="64"/>
      <c r="L41" s="57"/>
    </row>
    <row r="42" spans="2:12" ht="30">
      <c r="B42" s="55"/>
      <c r="C42" s="64" t="s">
        <v>199</v>
      </c>
      <c r="D42" s="56" t="s">
        <v>194</v>
      </c>
      <c r="E42" s="56" t="s">
        <v>195</v>
      </c>
      <c r="F42" s="56" t="s">
        <v>196</v>
      </c>
      <c r="G42" s="56" t="s">
        <v>169</v>
      </c>
      <c r="H42" s="73">
        <v>10000000</v>
      </c>
      <c r="I42" s="73">
        <v>15000000</v>
      </c>
      <c r="J42" s="56" t="s">
        <v>41</v>
      </c>
      <c r="K42" s="56" t="s">
        <v>41</v>
      </c>
      <c r="L42" s="57" t="s">
        <v>197</v>
      </c>
    </row>
    <row r="43" spans="2:12" ht="45">
      <c r="B43" s="55"/>
      <c r="C43" s="74" t="s">
        <v>198</v>
      </c>
      <c r="D43" s="56" t="s">
        <v>194</v>
      </c>
      <c r="E43" s="75" t="s">
        <v>195</v>
      </c>
      <c r="F43" s="56" t="s">
        <v>196</v>
      </c>
      <c r="G43" s="56" t="s">
        <v>169</v>
      </c>
      <c r="H43" s="76">
        <v>10000000</v>
      </c>
      <c r="I43" s="76">
        <v>10000000</v>
      </c>
      <c r="J43" s="56" t="s">
        <v>41</v>
      </c>
      <c r="K43" s="56" t="s">
        <v>41</v>
      </c>
      <c r="L43" s="57" t="s">
        <v>197</v>
      </c>
    </row>
    <row r="44" spans="2:12" ht="15">
      <c r="B44" s="56"/>
      <c r="C44" s="64" t="s">
        <v>185</v>
      </c>
      <c r="D44" s="56"/>
      <c r="E44" s="56"/>
      <c r="F44" s="56"/>
      <c r="G44" s="56"/>
      <c r="H44" s="73">
        <f>+SUM(H45:H48)</f>
        <v>79000000</v>
      </c>
      <c r="I44" s="73"/>
      <c r="J44" s="56"/>
      <c r="K44" s="56"/>
      <c r="L44" s="56"/>
    </row>
    <row r="45" spans="2:12" ht="15">
      <c r="B45" s="56"/>
      <c r="C45" s="64" t="s">
        <v>201</v>
      </c>
      <c r="D45" s="56"/>
      <c r="E45" s="56"/>
      <c r="F45" s="56"/>
      <c r="G45" s="56"/>
      <c r="H45" s="73">
        <v>39000000</v>
      </c>
      <c r="I45" s="73"/>
      <c r="J45" s="56"/>
      <c r="K45" s="56"/>
      <c r="L45" s="56"/>
    </row>
    <row r="46" spans="2:12" ht="15">
      <c r="B46" s="56"/>
      <c r="C46" s="64" t="s">
        <v>202</v>
      </c>
      <c r="D46" s="56"/>
      <c r="E46" s="56"/>
      <c r="F46" s="56"/>
      <c r="G46" s="56"/>
      <c r="H46" s="73">
        <v>28000000</v>
      </c>
      <c r="I46" s="73"/>
      <c r="J46" s="56"/>
      <c r="K46" s="56"/>
      <c r="L46" s="56"/>
    </row>
    <row r="47" spans="2:12" ht="15">
      <c r="B47" s="56"/>
      <c r="C47" s="64" t="s">
        <v>203</v>
      </c>
      <c r="D47" s="56"/>
      <c r="E47" s="56"/>
      <c r="F47" s="56"/>
      <c r="G47" s="56"/>
      <c r="H47" s="73">
        <v>8000000</v>
      </c>
      <c r="I47" s="73"/>
      <c r="J47" s="56"/>
      <c r="K47" s="56"/>
      <c r="L47" s="56"/>
    </row>
    <row r="48" spans="2:12" ht="15">
      <c r="B48" s="56"/>
      <c r="C48" s="64" t="s">
        <v>204</v>
      </c>
      <c r="D48" s="56"/>
      <c r="E48" s="56"/>
      <c r="F48" s="56"/>
      <c r="G48" s="56"/>
      <c r="H48" s="73">
        <v>4000000</v>
      </c>
      <c r="I48" s="73"/>
      <c r="J48" s="56"/>
      <c r="K48" s="56"/>
      <c r="L48" s="56"/>
    </row>
    <row r="49" spans="2:4" ht="30.75" thickBot="1">
      <c r="B49" s="14" t="s">
        <v>21</v>
      </c>
      <c r="C49" s="13"/>
      <c r="D49" s="13"/>
    </row>
    <row r="50" spans="2:7" ht="45">
      <c r="B50" s="15" t="s">
        <v>6</v>
      </c>
      <c r="C50" s="18" t="s">
        <v>22</v>
      </c>
      <c r="D50" s="12" t="s">
        <v>14</v>
      </c>
      <c r="G50" s="1" t="s">
        <v>122</v>
      </c>
    </row>
    <row r="51" spans="2:4" ht="15">
      <c r="B51" s="3"/>
      <c r="C51" s="2"/>
      <c r="D51" s="4"/>
    </row>
    <row r="52" spans="2:8" ht="15">
      <c r="B52" s="3"/>
      <c r="C52" s="2"/>
      <c r="D52" s="4"/>
      <c r="H52" s="13"/>
    </row>
    <row r="53" spans="2:8" ht="15">
      <c r="B53" s="3"/>
      <c r="C53" s="2"/>
      <c r="D53" s="4"/>
      <c r="H53" s="13"/>
    </row>
    <row r="54" spans="2:8" ht="15">
      <c r="B54" s="3"/>
      <c r="C54" s="2"/>
      <c r="D54" s="4"/>
      <c r="H54" s="13"/>
    </row>
    <row r="55" spans="2:8" ht="15.75" thickBot="1">
      <c r="B55" s="16"/>
      <c r="C55" s="17"/>
      <c r="D55" s="5"/>
      <c r="H55" s="13"/>
    </row>
    <row r="56" ht="15">
      <c r="H56" s="13"/>
    </row>
    <row r="57" ht="15">
      <c r="H57" s="13"/>
    </row>
    <row r="58" ht="15">
      <c r="H58" s="13"/>
    </row>
    <row r="59" ht="15">
      <c r="H59" s="13"/>
    </row>
    <row r="61" spans="1:12" s="27" customFormat="1" ht="33.75">
      <c r="A61" s="21" t="s">
        <v>123</v>
      </c>
      <c r="B61" s="22" t="s">
        <v>165</v>
      </c>
      <c r="C61" s="23"/>
      <c r="D61" s="23"/>
      <c r="E61" s="23"/>
      <c r="F61" s="23"/>
      <c r="G61" s="24"/>
      <c r="H61" s="24"/>
      <c r="I61" s="23"/>
      <c r="J61" s="23"/>
      <c r="K61" s="25"/>
      <c r="L61" s="26"/>
    </row>
    <row r="62" spans="1:12" s="27" customFormat="1" ht="12.75">
      <c r="A62" s="28"/>
      <c r="B62" s="29" t="s">
        <v>124</v>
      </c>
      <c r="C62" s="23"/>
      <c r="D62" s="23"/>
      <c r="E62" s="23"/>
      <c r="F62" s="23"/>
      <c r="G62" s="24"/>
      <c r="H62" s="24"/>
      <c r="I62" s="23"/>
      <c r="J62" s="23"/>
      <c r="K62" s="25"/>
      <c r="L62" s="26"/>
    </row>
    <row r="63" spans="1:12" s="27" customFormat="1" ht="12.75">
      <c r="A63" s="28"/>
      <c r="B63" s="30"/>
      <c r="C63" s="23"/>
      <c r="D63" s="23"/>
      <c r="E63" s="23"/>
      <c r="F63" s="23"/>
      <c r="G63" s="24"/>
      <c r="H63" s="24"/>
      <c r="I63" s="23"/>
      <c r="J63" s="23"/>
      <c r="K63" s="25"/>
      <c r="L63" s="26"/>
    </row>
    <row r="64" spans="1:12" s="27" customFormat="1" ht="12.75">
      <c r="A64" s="28" t="s">
        <v>125</v>
      </c>
      <c r="B64" s="31" t="s">
        <v>126</v>
      </c>
      <c r="C64" s="32"/>
      <c r="D64" s="22" t="s">
        <v>127</v>
      </c>
      <c r="E64" s="32"/>
      <c r="F64" s="22" t="s">
        <v>128</v>
      </c>
      <c r="G64" s="33"/>
      <c r="H64" s="34"/>
      <c r="I64" s="22" t="s">
        <v>166</v>
      </c>
      <c r="J64" s="23"/>
      <c r="K64" s="25"/>
      <c r="L64" s="26"/>
    </row>
    <row r="65" spans="1:12" s="27" customFormat="1" ht="16.5" customHeight="1">
      <c r="A65" s="28"/>
      <c r="B65" s="30" t="s">
        <v>129</v>
      </c>
      <c r="C65" s="23"/>
      <c r="D65" s="29" t="s">
        <v>130</v>
      </c>
      <c r="E65" s="23"/>
      <c r="F65" s="30" t="s">
        <v>131</v>
      </c>
      <c r="G65" s="35"/>
      <c r="H65" s="34"/>
      <c r="I65" s="29" t="s">
        <v>132</v>
      </c>
      <c r="J65" s="23"/>
      <c r="K65" s="25"/>
      <c r="L65" s="26"/>
    </row>
    <row r="66" spans="1:12" s="27" customFormat="1" ht="12.75">
      <c r="A66" s="28"/>
      <c r="B66" s="30"/>
      <c r="C66" s="23"/>
      <c r="D66" s="23"/>
      <c r="E66" s="23"/>
      <c r="F66" s="23"/>
      <c r="G66" s="24"/>
      <c r="H66" s="24"/>
      <c r="I66" s="23"/>
      <c r="J66" s="23"/>
      <c r="K66" s="25"/>
      <c r="L66" s="26"/>
    </row>
    <row r="67" spans="1:12" s="27" customFormat="1" ht="12.75">
      <c r="A67" s="28" t="s">
        <v>133</v>
      </c>
      <c r="B67" s="31" t="s">
        <v>134</v>
      </c>
      <c r="C67" s="23"/>
      <c r="D67" s="23"/>
      <c r="E67" s="23"/>
      <c r="F67" s="23"/>
      <c r="G67" s="24"/>
      <c r="H67" s="24"/>
      <c r="I67" s="23"/>
      <c r="J67" s="23"/>
      <c r="K67" s="25"/>
      <c r="L67" s="26"/>
    </row>
    <row r="68" spans="1:12" s="27" customFormat="1" ht="12.75">
      <c r="A68" s="23"/>
      <c r="B68" s="30" t="s">
        <v>135</v>
      </c>
      <c r="C68" s="23"/>
      <c r="D68" s="23"/>
      <c r="E68" s="23"/>
      <c r="F68" s="23"/>
      <c r="G68" s="24"/>
      <c r="H68" s="24"/>
      <c r="I68" s="23"/>
      <c r="J68" s="23"/>
      <c r="K68" s="25"/>
      <c r="L68" s="26"/>
    </row>
    <row r="69" spans="1:12" s="27" customFormat="1" ht="12.75">
      <c r="A69" s="36"/>
      <c r="B69" s="37"/>
      <c r="C69" s="36"/>
      <c r="D69" s="36"/>
      <c r="E69" s="36"/>
      <c r="F69" s="36"/>
      <c r="G69" s="34"/>
      <c r="H69" s="34"/>
      <c r="I69" s="36"/>
      <c r="J69" s="36"/>
      <c r="K69" s="25"/>
      <c r="L69" s="26"/>
    </row>
    <row r="94" spans="2:3" ht="15">
      <c r="B94" s="41">
        <v>47000000</v>
      </c>
      <c r="C94" s="41">
        <f>+B94/60</f>
        <v>783333.3333333334</v>
      </c>
    </row>
  </sheetData>
  <sheetProtection/>
  <autoFilter ref="A18:M35"/>
  <mergeCells count="2">
    <mergeCell ref="F5:I9"/>
    <mergeCell ref="F11:I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31">
      <selection activeCell="A47" sqref="A47"/>
    </sheetView>
  </sheetViews>
  <sheetFormatPr defaultColWidth="11.421875" defaultRowHeight="15"/>
  <cols>
    <col min="1" max="1" width="19.28125" style="0" bestFit="1" customWidth="1"/>
  </cols>
  <sheetData>
    <row r="1" ht="15">
      <c r="A1" s="81">
        <v>1650000</v>
      </c>
    </row>
    <row r="2" ht="15">
      <c r="A2" s="81">
        <v>440000000</v>
      </c>
    </row>
    <row r="3" ht="15">
      <c r="A3" s="81">
        <v>75000000</v>
      </c>
    </row>
    <row r="4" ht="15">
      <c r="A4" s="81">
        <v>700000000</v>
      </c>
    </row>
    <row r="5" ht="15">
      <c r="A5" s="81">
        <v>6800000000</v>
      </c>
    </row>
    <row r="6" ht="15">
      <c r="A6" s="81">
        <v>25000000</v>
      </c>
    </row>
    <row r="7" ht="15">
      <c r="A7" s="81">
        <v>10000000</v>
      </c>
    </row>
    <row r="8" ht="15">
      <c r="A8" s="81">
        <v>392000000</v>
      </c>
    </row>
    <row r="9" ht="15">
      <c r="A9" s="81">
        <v>70000000</v>
      </c>
    </row>
    <row r="10" ht="15">
      <c r="A10" s="81">
        <v>80000000</v>
      </c>
    </row>
    <row r="11" ht="15">
      <c r="A11" s="81">
        <v>200000000</v>
      </c>
    </row>
    <row r="12" ht="15">
      <c r="A12" s="81">
        <v>27000000</v>
      </c>
    </row>
    <row r="13" ht="15">
      <c r="A13" s="81">
        <v>600000000</v>
      </c>
    </row>
    <row r="14" ht="15">
      <c r="A14" s="81">
        <v>50000000</v>
      </c>
    </row>
    <row r="15" ht="15">
      <c r="A15" s="81">
        <v>10000000</v>
      </c>
    </row>
    <row r="16" ht="15">
      <c r="A16" s="81">
        <v>202500000</v>
      </c>
    </row>
    <row r="17" ht="15">
      <c r="A17" s="81">
        <v>40000000</v>
      </c>
    </row>
    <row r="18" ht="15">
      <c r="A18" s="81">
        <v>400000000</v>
      </c>
    </row>
    <row r="19" ht="15">
      <c r="A19" s="81">
        <v>200000000</v>
      </c>
    </row>
    <row r="20" ht="15">
      <c r="A20" s="81">
        <v>7000000</v>
      </c>
    </row>
    <row r="21" ht="15">
      <c r="A21" s="81">
        <v>200000000</v>
      </c>
    </row>
    <row r="22" ht="15">
      <c r="A22" s="81">
        <v>785700000</v>
      </c>
    </row>
    <row r="23" ht="15">
      <c r="A23" s="81">
        <v>650000000</v>
      </c>
    </row>
    <row r="24" ht="15">
      <c r="A24" s="81">
        <v>20000000</v>
      </c>
    </row>
    <row r="25" ht="15">
      <c r="A25" s="81">
        <v>30000000</v>
      </c>
    </row>
    <row r="26" ht="15">
      <c r="A26" s="81">
        <v>10000000</v>
      </c>
    </row>
    <row r="27" ht="15">
      <c r="A27" s="81">
        <v>80000000</v>
      </c>
    </row>
    <row r="28" ht="15">
      <c r="A28" s="81">
        <v>5000000</v>
      </c>
    </row>
    <row r="29" ht="15">
      <c r="A29" s="81">
        <v>3900000000</v>
      </c>
    </row>
    <row r="30" ht="15">
      <c r="A30" s="81">
        <v>100000000</v>
      </c>
    </row>
    <row r="31" ht="15">
      <c r="A31" s="81">
        <v>1000000</v>
      </c>
    </row>
    <row r="32" ht="15">
      <c r="A32" s="81">
        <v>950000000</v>
      </c>
    </row>
    <row r="33" ht="15">
      <c r="A33" s="81">
        <v>15000000</v>
      </c>
    </row>
    <row r="34" ht="15">
      <c r="A34" s="81">
        <v>10000000</v>
      </c>
    </row>
    <row r="35" ht="15">
      <c r="A35" s="81">
        <v>1200000000</v>
      </c>
    </row>
    <row r="36" ht="15">
      <c r="A36" s="81">
        <v>140000000</v>
      </c>
    </row>
    <row r="37" ht="15">
      <c r="A37" s="81">
        <v>300000000</v>
      </c>
    </row>
    <row r="38" ht="15">
      <c r="A38" s="81">
        <v>670000000</v>
      </c>
    </row>
    <row r="39" ht="15">
      <c r="A39" s="81">
        <v>5500000000</v>
      </c>
    </row>
    <row r="40" ht="15">
      <c r="A40" s="81">
        <v>50000000</v>
      </c>
    </row>
    <row r="41" ht="15">
      <c r="A41" s="81">
        <v>150000000</v>
      </c>
    </row>
    <row r="42" ht="15">
      <c r="A42" s="81">
        <v>60000000</v>
      </c>
    </row>
    <row r="43" ht="15">
      <c r="A43" s="81">
        <v>60000000</v>
      </c>
    </row>
    <row r="44" ht="15">
      <c r="A44" s="81">
        <v>1000000</v>
      </c>
    </row>
    <row r="45" ht="15">
      <c r="A45" s="81">
        <v>200000000</v>
      </c>
    </row>
    <row r="46" ht="15">
      <c r="A46" s="81">
        <v>200000000</v>
      </c>
    </row>
    <row r="47" ht="15">
      <c r="A47" s="81">
        <f>SUM(A1:A46)</f>
        <v>25617850000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1"/>
  <sheetViews>
    <sheetView showGridLines="0" tabSelected="1" view="pageBreakPreview" zoomScale="70" zoomScaleNormal="70" zoomScaleSheetLayoutView="70" workbookViewId="0" topLeftCell="A1">
      <selection activeCell="B3" sqref="B3"/>
    </sheetView>
  </sheetViews>
  <sheetFormatPr defaultColWidth="11.421875" defaultRowHeight="15"/>
  <cols>
    <col min="1" max="1" width="4.00390625" style="1" customWidth="1"/>
    <col min="2" max="2" width="29.00390625" style="1" customWidth="1"/>
    <col min="3" max="3" width="61.8515625" style="96" customWidth="1"/>
    <col min="4" max="4" width="15.140625" style="1" customWidth="1"/>
    <col min="5" max="5" width="14.00390625" style="1" customWidth="1"/>
    <col min="6" max="6" width="19.421875" style="1" customWidth="1"/>
    <col min="7" max="7" width="17.00390625" style="1" customWidth="1"/>
    <col min="8" max="8" width="22.57421875" style="1" customWidth="1"/>
    <col min="9" max="9" width="21.7109375" style="1" customWidth="1"/>
    <col min="10" max="10" width="11.8515625" style="1" customWidth="1"/>
    <col min="11" max="11" width="13.421875" style="1" customWidth="1"/>
    <col min="12" max="12" width="40.421875" style="1" customWidth="1"/>
    <col min="13" max="16384" width="11.421875" style="1" customWidth="1"/>
  </cols>
  <sheetData>
    <row r="2" ht="15">
      <c r="B2" s="11" t="s">
        <v>257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97" t="s">
        <v>29</v>
      </c>
      <c r="F5" s="155" t="s">
        <v>27</v>
      </c>
      <c r="G5" s="156"/>
      <c r="H5" s="156"/>
      <c r="I5" s="157"/>
    </row>
    <row r="6" spans="2:9" ht="15">
      <c r="B6" s="3" t="s">
        <v>2</v>
      </c>
      <c r="C6" s="98" t="s">
        <v>30</v>
      </c>
      <c r="F6" s="158"/>
      <c r="G6" s="159"/>
      <c r="H6" s="159"/>
      <c r="I6" s="160"/>
    </row>
    <row r="7" spans="2:9" ht="15">
      <c r="B7" s="3" t="s">
        <v>3</v>
      </c>
      <c r="C7" s="116">
        <v>4325100</v>
      </c>
      <c r="F7" s="158"/>
      <c r="G7" s="159"/>
      <c r="H7" s="159"/>
      <c r="I7" s="160"/>
    </row>
    <row r="8" spans="2:9" ht="15">
      <c r="B8" s="3" t="s">
        <v>16</v>
      </c>
      <c r="C8" s="99" t="s">
        <v>31</v>
      </c>
      <c r="F8" s="158"/>
      <c r="G8" s="159"/>
      <c r="H8" s="159"/>
      <c r="I8" s="160"/>
    </row>
    <row r="9" spans="2:9" ht="204" customHeight="1">
      <c r="B9" s="3" t="s">
        <v>19</v>
      </c>
      <c r="C9" s="138" t="s">
        <v>32</v>
      </c>
      <c r="F9" s="161"/>
      <c r="G9" s="162"/>
      <c r="H9" s="162"/>
      <c r="I9" s="163"/>
    </row>
    <row r="10" spans="2:9" ht="15">
      <c r="B10" s="134" t="s">
        <v>4</v>
      </c>
      <c r="C10" s="135" t="s">
        <v>255</v>
      </c>
      <c r="F10" s="20"/>
      <c r="G10" s="20"/>
      <c r="H10" s="20"/>
      <c r="I10" s="20"/>
    </row>
    <row r="11" spans="2:9" ht="60">
      <c r="B11" s="3" t="s">
        <v>5</v>
      </c>
      <c r="C11" s="98" t="s">
        <v>214</v>
      </c>
      <c r="F11" s="155" t="s">
        <v>26</v>
      </c>
      <c r="G11" s="156"/>
      <c r="H11" s="156"/>
      <c r="I11" s="157"/>
    </row>
    <row r="12" spans="2:9" ht="27" customHeight="1">
      <c r="B12" s="3" t="s">
        <v>23</v>
      </c>
      <c r="C12" s="139">
        <v>73591297472</v>
      </c>
      <c r="F12" s="158"/>
      <c r="G12" s="159"/>
      <c r="H12" s="159"/>
      <c r="I12" s="160"/>
    </row>
    <row r="13" spans="2:9" ht="30">
      <c r="B13" s="3" t="s">
        <v>24</v>
      </c>
      <c r="C13" s="140">
        <v>507807300</v>
      </c>
      <c r="D13" s="115"/>
      <c r="F13" s="158"/>
      <c r="G13" s="159"/>
      <c r="H13" s="159"/>
      <c r="I13" s="160"/>
    </row>
    <row r="14" spans="2:9" ht="30">
      <c r="B14" s="3" t="s">
        <v>25</v>
      </c>
      <c r="C14" s="141">
        <v>50780730</v>
      </c>
      <c r="F14" s="158"/>
      <c r="G14" s="159"/>
      <c r="H14" s="159"/>
      <c r="I14" s="160"/>
    </row>
    <row r="15" spans="2:9" ht="30.75" thickBot="1">
      <c r="B15" s="16" t="s">
        <v>18</v>
      </c>
      <c r="C15" s="100">
        <v>43097</v>
      </c>
      <c r="F15" s="161"/>
      <c r="G15" s="162"/>
      <c r="H15" s="162"/>
      <c r="I15" s="163"/>
    </row>
    <row r="17" ht="15.75" thickBot="1">
      <c r="B17" s="11" t="s">
        <v>15</v>
      </c>
    </row>
    <row r="18" spans="2:12" s="14" customFormat="1" ht="75" customHeight="1">
      <c r="B18" s="142" t="s">
        <v>28</v>
      </c>
      <c r="C18" s="143" t="s">
        <v>6</v>
      </c>
      <c r="D18" s="143" t="s">
        <v>17</v>
      </c>
      <c r="E18" s="143" t="s">
        <v>7</v>
      </c>
      <c r="F18" s="143" t="s">
        <v>8</v>
      </c>
      <c r="G18" s="143" t="s">
        <v>9</v>
      </c>
      <c r="H18" s="143" t="s">
        <v>10</v>
      </c>
      <c r="I18" s="143" t="s">
        <v>11</v>
      </c>
      <c r="J18" s="143" t="s">
        <v>12</v>
      </c>
      <c r="K18" s="143" t="s">
        <v>13</v>
      </c>
      <c r="L18" s="144" t="s">
        <v>14</v>
      </c>
    </row>
    <row r="19" spans="2:12" ht="60" customHeight="1">
      <c r="B19" s="80" t="s">
        <v>261</v>
      </c>
      <c r="C19" s="92" t="s">
        <v>36</v>
      </c>
      <c r="D19" s="117" t="s">
        <v>54</v>
      </c>
      <c r="E19" s="117" t="s">
        <v>75</v>
      </c>
      <c r="F19" s="78" t="s">
        <v>213</v>
      </c>
      <c r="G19" s="78" t="s">
        <v>40</v>
      </c>
      <c r="H19" s="82">
        <v>1500000</v>
      </c>
      <c r="I19" s="82">
        <f>+H19</f>
        <v>1500000</v>
      </c>
      <c r="J19" s="117" t="s">
        <v>211</v>
      </c>
      <c r="K19" s="117" t="s">
        <v>211</v>
      </c>
      <c r="L19" s="125" t="s">
        <v>249</v>
      </c>
    </row>
    <row r="20" spans="2:12" ht="60">
      <c r="B20" s="80" t="s">
        <v>43</v>
      </c>
      <c r="C20" s="92" t="s">
        <v>210</v>
      </c>
      <c r="D20" s="117" t="s">
        <v>45</v>
      </c>
      <c r="E20" s="117" t="s">
        <v>46</v>
      </c>
      <c r="F20" s="78" t="s">
        <v>56</v>
      </c>
      <c r="G20" s="78" t="s">
        <v>40</v>
      </c>
      <c r="H20" s="82">
        <v>1000000000</v>
      </c>
      <c r="I20" s="82">
        <f aca="true" t="shared" si="0" ref="I20:I50">+H20</f>
        <v>1000000000</v>
      </c>
      <c r="J20" s="117" t="s">
        <v>211</v>
      </c>
      <c r="K20" s="117" t="s">
        <v>211</v>
      </c>
      <c r="L20" s="79" t="s">
        <v>240</v>
      </c>
    </row>
    <row r="21" spans="2:12" ht="60" customHeight="1">
      <c r="B21" s="80">
        <v>15101506</v>
      </c>
      <c r="C21" s="92" t="s">
        <v>64</v>
      </c>
      <c r="D21" s="117" t="s">
        <v>54</v>
      </c>
      <c r="E21" s="117" t="s">
        <v>75</v>
      </c>
      <c r="F21" s="78" t="s">
        <v>212</v>
      </c>
      <c r="G21" s="78" t="s">
        <v>40</v>
      </c>
      <c r="H21" s="82">
        <v>45000000</v>
      </c>
      <c r="I21" s="82">
        <f t="shared" si="0"/>
        <v>45000000</v>
      </c>
      <c r="J21" s="117" t="s">
        <v>211</v>
      </c>
      <c r="K21" s="117" t="s">
        <v>211</v>
      </c>
      <c r="L21" s="123" t="s">
        <v>234</v>
      </c>
    </row>
    <row r="22" spans="2:12" ht="180" customHeight="1">
      <c r="B22" s="80" t="s">
        <v>65</v>
      </c>
      <c r="C22" s="92" t="s">
        <v>66</v>
      </c>
      <c r="D22" s="117" t="s">
        <v>78</v>
      </c>
      <c r="E22" s="117" t="s">
        <v>87</v>
      </c>
      <c r="F22" s="78" t="s">
        <v>56</v>
      </c>
      <c r="G22" s="78" t="s">
        <v>40</v>
      </c>
      <c r="H22" s="82">
        <v>600000000</v>
      </c>
      <c r="I22" s="82">
        <f t="shared" si="0"/>
        <v>600000000</v>
      </c>
      <c r="J22" s="117" t="s">
        <v>211</v>
      </c>
      <c r="K22" s="117" t="s">
        <v>211</v>
      </c>
      <c r="L22" s="123" t="s">
        <v>234</v>
      </c>
    </row>
    <row r="23" spans="2:12" ht="60" customHeight="1">
      <c r="B23" s="95" t="s">
        <v>68</v>
      </c>
      <c r="C23" s="92" t="s">
        <v>69</v>
      </c>
      <c r="D23" s="127" t="s">
        <v>45</v>
      </c>
      <c r="E23" s="127" t="s">
        <v>55</v>
      </c>
      <c r="F23" s="92" t="s">
        <v>213</v>
      </c>
      <c r="G23" s="92" t="s">
        <v>40</v>
      </c>
      <c r="H23" s="93">
        <v>30000000</v>
      </c>
      <c r="I23" s="82">
        <f t="shared" si="0"/>
        <v>30000000</v>
      </c>
      <c r="J23" s="127" t="s">
        <v>211</v>
      </c>
      <c r="K23" s="127" t="s">
        <v>211</v>
      </c>
      <c r="L23" s="123" t="s">
        <v>234</v>
      </c>
    </row>
    <row r="24" spans="1:12" ht="60" customHeight="1">
      <c r="A24" s="20"/>
      <c r="B24" s="80" t="s">
        <v>193</v>
      </c>
      <c r="C24" s="92" t="s">
        <v>73</v>
      </c>
      <c r="D24" s="117" t="s">
        <v>246</v>
      </c>
      <c r="E24" s="117" t="s">
        <v>232</v>
      </c>
      <c r="F24" s="78" t="s">
        <v>56</v>
      </c>
      <c r="G24" s="78" t="s">
        <v>40</v>
      </c>
      <c r="H24" s="82">
        <v>500000000</v>
      </c>
      <c r="I24" s="82">
        <f t="shared" si="0"/>
        <v>500000000</v>
      </c>
      <c r="J24" s="117" t="s">
        <v>211</v>
      </c>
      <c r="K24" s="117" t="s">
        <v>211</v>
      </c>
      <c r="L24" s="123" t="s">
        <v>234</v>
      </c>
    </row>
    <row r="25" spans="1:12" ht="60" customHeight="1">
      <c r="A25" s="20"/>
      <c r="B25" s="80" t="s">
        <v>247</v>
      </c>
      <c r="C25" s="78" t="s">
        <v>235</v>
      </c>
      <c r="D25" s="117" t="s">
        <v>246</v>
      </c>
      <c r="E25" s="117" t="s">
        <v>232</v>
      </c>
      <c r="F25" s="78" t="s">
        <v>56</v>
      </c>
      <c r="G25" s="78" t="s">
        <v>40</v>
      </c>
      <c r="H25" s="82">
        <v>1000000000</v>
      </c>
      <c r="I25" s="82">
        <f t="shared" si="0"/>
        <v>1000000000</v>
      </c>
      <c r="J25" s="117"/>
      <c r="K25" s="117"/>
      <c r="L25" s="123" t="s">
        <v>234</v>
      </c>
    </row>
    <row r="26" spans="2:12" ht="60">
      <c r="B26" s="80">
        <v>73161517</v>
      </c>
      <c r="C26" s="92" t="s">
        <v>236</v>
      </c>
      <c r="D26" s="117" t="s">
        <v>45</v>
      </c>
      <c r="E26" s="117" t="s">
        <v>259</v>
      </c>
      <c r="F26" s="78" t="s">
        <v>226</v>
      </c>
      <c r="G26" s="78" t="s">
        <v>40</v>
      </c>
      <c r="H26" s="82">
        <v>100000000</v>
      </c>
      <c r="I26" s="82">
        <f t="shared" si="0"/>
        <v>100000000</v>
      </c>
      <c r="J26" s="117" t="s">
        <v>211</v>
      </c>
      <c r="K26" s="117" t="s">
        <v>211</v>
      </c>
      <c r="L26" s="79" t="s">
        <v>240</v>
      </c>
    </row>
    <row r="27" spans="2:12" ht="60" customHeight="1">
      <c r="B27" s="80" t="s">
        <v>192</v>
      </c>
      <c r="C27" s="92" t="s">
        <v>74</v>
      </c>
      <c r="D27" s="117" t="s">
        <v>246</v>
      </c>
      <c r="E27" s="117" t="s">
        <v>232</v>
      </c>
      <c r="F27" s="78" t="s">
        <v>226</v>
      </c>
      <c r="G27" s="78" t="s">
        <v>40</v>
      </c>
      <c r="H27" s="82">
        <v>100000000</v>
      </c>
      <c r="I27" s="82">
        <f t="shared" si="0"/>
        <v>100000000</v>
      </c>
      <c r="J27" s="117" t="s">
        <v>211</v>
      </c>
      <c r="K27" s="117" t="s">
        <v>211</v>
      </c>
      <c r="L27" s="123" t="s">
        <v>234</v>
      </c>
    </row>
    <row r="28" spans="2:12" ht="60">
      <c r="B28" s="80" t="s">
        <v>76</v>
      </c>
      <c r="C28" s="92" t="s">
        <v>217</v>
      </c>
      <c r="D28" s="117" t="s">
        <v>54</v>
      </c>
      <c r="E28" s="117" t="s">
        <v>259</v>
      </c>
      <c r="F28" s="78" t="s">
        <v>56</v>
      </c>
      <c r="G28" s="78" t="s">
        <v>40</v>
      </c>
      <c r="H28" s="82">
        <v>800000000</v>
      </c>
      <c r="I28" s="82">
        <f t="shared" si="0"/>
        <v>800000000</v>
      </c>
      <c r="J28" s="117" t="s">
        <v>211</v>
      </c>
      <c r="K28" s="117" t="s">
        <v>211</v>
      </c>
      <c r="L28" s="79" t="s">
        <v>240</v>
      </c>
    </row>
    <row r="29" spans="1:12" ht="60">
      <c r="A29" s="20"/>
      <c r="B29" s="80" t="s">
        <v>81</v>
      </c>
      <c r="C29" s="92" t="s">
        <v>82</v>
      </c>
      <c r="D29" s="117" t="s">
        <v>54</v>
      </c>
      <c r="E29" s="117" t="s">
        <v>259</v>
      </c>
      <c r="F29" s="78" t="s">
        <v>52</v>
      </c>
      <c r="G29" s="78" t="s">
        <v>40</v>
      </c>
      <c r="H29" s="82">
        <v>300000000</v>
      </c>
      <c r="I29" s="82">
        <f t="shared" si="0"/>
        <v>300000000</v>
      </c>
      <c r="J29" s="117" t="s">
        <v>211</v>
      </c>
      <c r="K29" s="117" t="s">
        <v>211</v>
      </c>
      <c r="L29" s="79" t="s">
        <v>240</v>
      </c>
    </row>
    <row r="30" spans="2:12" ht="60" customHeight="1">
      <c r="B30" s="80">
        <v>78181500</v>
      </c>
      <c r="C30" s="92" t="s">
        <v>85</v>
      </c>
      <c r="D30" s="117" t="s">
        <v>231</v>
      </c>
      <c r="E30" s="117" t="s">
        <v>51</v>
      </c>
      <c r="F30" s="78" t="s">
        <v>56</v>
      </c>
      <c r="G30" s="78" t="s">
        <v>40</v>
      </c>
      <c r="H30" s="82">
        <v>700000000</v>
      </c>
      <c r="I30" s="82">
        <f t="shared" si="0"/>
        <v>700000000</v>
      </c>
      <c r="J30" s="117" t="s">
        <v>211</v>
      </c>
      <c r="K30" s="117" t="s">
        <v>211</v>
      </c>
      <c r="L30" s="123" t="s">
        <v>234</v>
      </c>
    </row>
    <row r="31" spans="2:12" ht="75.75" customHeight="1">
      <c r="B31" s="80">
        <v>76111501</v>
      </c>
      <c r="C31" s="92" t="s">
        <v>86</v>
      </c>
      <c r="D31" s="117" t="s">
        <v>45</v>
      </c>
      <c r="E31" s="117" t="s">
        <v>79</v>
      </c>
      <c r="F31" s="78" t="s">
        <v>227</v>
      </c>
      <c r="G31" s="78" t="s">
        <v>40</v>
      </c>
      <c r="H31" s="82">
        <v>500000000</v>
      </c>
      <c r="I31" s="82">
        <f t="shared" si="0"/>
        <v>500000000</v>
      </c>
      <c r="J31" s="117" t="s">
        <v>144</v>
      </c>
      <c r="K31" s="117" t="s">
        <v>167</v>
      </c>
      <c r="L31" s="123" t="s">
        <v>234</v>
      </c>
    </row>
    <row r="32" spans="2:12" ht="84.75" customHeight="1">
      <c r="B32" s="80">
        <v>90101700</v>
      </c>
      <c r="C32" s="92" t="s">
        <v>88</v>
      </c>
      <c r="D32" s="117" t="s">
        <v>45</v>
      </c>
      <c r="E32" s="117" t="s">
        <v>79</v>
      </c>
      <c r="F32" s="78" t="s">
        <v>227</v>
      </c>
      <c r="G32" s="78" t="s">
        <v>40</v>
      </c>
      <c r="H32" s="82">
        <v>500000000</v>
      </c>
      <c r="I32" s="82">
        <f t="shared" si="0"/>
        <v>500000000</v>
      </c>
      <c r="J32" s="117" t="s">
        <v>144</v>
      </c>
      <c r="K32" s="117" t="s">
        <v>167</v>
      </c>
      <c r="L32" s="123" t="s">
        <v>234</v>
      </c>
    </row>
    <row r="33" spans="2:12" ht="60" customHeight="1">
      <c r="B33" s="80">
        <v>83111800</v>
      </c>
      <c r="C33" s="92" t="s">
        <v>262</v>
      </c>
      <c r="D33" s="117" t="s">
        <v>54</v>
      </c>
      <c r="E33" s="117" t="s">
        <v>75</v>
      </c>
      <c r="F33" s="78" t="s">
        <v>52</v>
      </c>
      <c r="G33" s="78" t="s">
        <v>40</v>
      </c>
      <c r="H33" s="82">
        <v>3000000000</v>
      </c>
      <c r="I33" s="82">
        <f t="shared" si="0"/>
        <v>3000000000</v>
      </c>
      <c r="J33" s="117" t="s">
        <v>211</v>
      </c>
      <c r="K33" s="117" t="s">
        <v>211</v>
      </c>
      <c r="L33" s="79" t="s">
        <v>250</v>
      </c>
    </row>
    <row r="34" spans="2:12" ht="60" customHeight="1">
      <c r="B34" s="80">
        <v>82121800</v>
      </c>
      <c r="C34" s="92" t="s">
        <v>97</v>
      </c>
      <c r="D34" s="117" t="s">
        <v>54</v>
      </c>
      <c r="E34" s="117" t="s">
        <v>75</v>
      </c>
      <c r="F34" s="78" t="s">
        <v>52</v>
      </c>
      <c r="G34" s="78" t="s">
        <v>40</v>
      </c>
      <c r="H34" s="82">
        <v>300000000</v>
      </c>
      <c r="I34" s="82">
        <f t="shared" si="0"/>
        <v>300000000</v>
      </c>
      <c r="J34" s="117" t="s">
        <v>211</v>
      </c>
      <c r="K34" s="117" t="s">
        <v>211</v>
      </c>
      <c r="L34" s="79" t="s">
        <v>251</v>
      </c>
    </row>
    <row r="35" spans="2:12" ht="60" customHeight="1">
      <c r="B35" s="80" t="s">
        <v>105</v>
      </c>
      <c r="C35" s="92" t="s">
        <v>106</v>
      </c>
      <c r="D35" s="117" t="s">
        <v>54</v>
      </c>
      <c r="E35" s="117" t="s">
        <v>75</v>
      </c>
      <c r="F35" s="78" t="s">
        <v>228</v>
      </c>
      <c r="G35" s="78" t="s">
        <v>40</v>
      </c>
      <c r="H35" s="82">
        <v>59000000</v>
      </c>
      <c r="I35" s="82">
        <f t="shared" si="0"/>
        <v>59000000</v>
      </c>
      <c r="J35" s="117" t="s">
        <v>211</v>
      </c>
      <c r="K35" s="117" t="s">
        <v>211</v>
      </c>
      <c r="L35" s="123" t="s">
        <v>234</v>
      </c>
    </row>
    <row r="36" spans="1:12" s="20" customFormat="1" ht="60" customHeight="1">
      <c r="A36" s="1"/>
      <c r="B36" s="80" t="s">
        <v>107</v>
      </c>
      <c r="C36" s="92" t="s">
        <v>108</v>
      </c>
      <c r="D36" s="117" t="s">
        <v>54</v>
      </c>
      <c r="E36" s="117" t="s">
        <v>75</v>
      </c>
      <c r="F36" s="78" t="s">
        <v>228</v>
      </c>
      <c r="G36" s="78" t="s">
        <v>40</v>
      </c>
      <c r="H36" s="82">
        <v>452000000</v>
      </c>
      <c r="I36" s="82">
        <f t="shared" si="0"/>
        <v>452000000</v>
      </c>
      <c r="J36" s="117" t="s">
        <v>211</v>
      </c>
      <c r="K36" s="117" t="s">
        <v>211</v>
      </c>
      <c r="L36" s="123" t="s">
        <v>234</v>
      </c>
    </row>
    <row r="37" spans="2:12" ht="135" customHeight="1">
      <c r="B37" s="80">
        <v>83111603</v>
      </c>
      <c r="C37" s="92" t="s">
        <v>109</v>
      </c>
      <c r="D37" s="117" t="s">
        <v>54</v>
      </c>
      <c r="E37" s="117" t="s">
        <v>75</v>
      </c>
      <c r="F37" s="78" t="s">
        <v>228</v>
      </c>
      <c r="G37" s="78" t="s">
        <v>40</v>
      </c>
      <c r="H37" s="82">
        <v>293000000</v>
      </c>
      <c r="I37" s="82">
        <f t="shared" si="0"/>
        <v>293000000</v>
      </c>
      <c r="J37" s="117" t="s">
        <v>211</v>
      </c>
      <c r="K37" s="117" t="s">
        <v>211</v>
      </c>
      <c r="L37" s="79" t="s">
        <v>252</v>
      </c>
    </row>
    <row r="38" spans="1:12" ht="78" customHeight="1">
      <c r="A38" s="20"/>
      <c r="B38" s="80" t="s">
        <v>110</v>
      </c>
      <c r="C38" s="78" t="s">
        <v>111</v>
      </c>
      <c r="D38" s="117" t="s">
        <v>54</v>
      </c>
      <c r="E38" s="117" t="s">
        <v>75</v>
      </c>
      <c r="F38" s="78" t="s">
        <v>228</v>
      </c>
      <c r="G38" s="78" t="s">
        <v>40</v>
      </c>
      <c r="H38" s="82">
        <v>6768568992</v>
      </c>
      <c r="I38" s="82">
        <f t="shared" si="0"/>
        <v>6768568992</v>
      </c>
      <c r="J38" s="117" t="s">
        <v>211</v>
      </c>
      <c r="K38" s="117" t="s">
        <v>211</v>
      </c>
      <c r="L38" s="79" t="s">
        <v>240</v>
      </c>
    </row>
    <row r="39" spans="2:12" ht="75" customHeight="1">
      <c r="B39" s="80" t="s">
        <v>102</v>
      </c>
      <c r="C39" s="92" t="s">
        <v>103</v>
      </c>
      <c r="D39" s="117" t="s">
        <v>37</v>
      </c>
      <c r="E39" s="117" t="s">
        <v>104</v>
      </c>
      <c r="F39" s="78" t="s">
        <v>56</v>
      </c>
      <c r="G39" s="78" t="s">
        <v>40</v>
      </c>
      <c r="H39" s="82">
        <v>1350000000</v>
      </c>
      <c r="I39" s="82">
        <f t="shared" si="0"/>
        <v>1350000000</v>
      </c>
      <c r="J39" s="117" t="s">
        <v>144</v>
      </c>
      <c r="K39" s="117" t="s">
        <v>144</v>
      </c>
      <c r="L39" s="123" t="s">
        <v>234</v>
      </c>
    </row>
    <row r="40" spans="2:12" ht="60" customHeight="1">
      <c r="B40" s="80">
        <v>80131500</v>
      </c>
      <c r="C40" s="92" t="s">
        <v>49</v>
      </c>
      <c r="D40" s="117" t="s">
        <v>37</v>
      </c>
      <c r="E40" s="117" t="s">
        <v>104</v>
      </c>
      <c r="F40" s="78" t="s">
        <v>52</v>
      </c>
      <c r="G40" s="78" t="s">
        <v>40</v>
      </c>
      <c r="H40" s="82">
        <v>795000000</v>
      </c>
      <c r="I40" s="82">
        <f t="shared" si="0"/>
        <v>795000000</v>
      </c>
      <c r="J40" s="117" t="s">
        <v>144</v>
      </c>
      <c r="K40" s="117" t="s">
        <v>167</v>
      </c>
      <c r="L40" s="123" t="s">
        <v>234</v>
      </c>
    </row>
    <row r="41" spans="2:12" ht="60" customHeight="1">
      <c r="B41" s="80">
        <v>90121502</v>
      </c>
      <c r="C41" s="92" t="s">
        <v>53</v>
      </c>
      <c r="D41" s="117" t="s">
        <v>45</v>
      </c>
      <c r="E41" s="117" t="s">
        <v>55</v>
      </c>
      <c r="F41" s="78" t="s">
        <v>56</v>
      </c>
      <c r="G41" s="78" t="s">
        <v>40</v>
      </c>
      <c r="H41" s="82">
        <v>5000000000</v>
      </c>
      <c r="I41" s="82">
        <f t="shared" si="0"/>
        <v>5000000000</v>
      </c>
      <c r="J41" s="117" t="s">
        <v>144</v>
      </c>
      <c r="K41" s="117" t="s">
        <v>167</v>
      </c>
      <c r="L41" s="123" t="s">
        <v>234</v>
      </c>
    </row>
    <row r="42" spans="2:12" ht="60" customHeight="1">
      <c r="B42" s="80">
        <v>90121502</v>
      </c>
      <c r="C42" s="92" t="s">
        <v>57</v>
      </c>
      <c r="D42" s="117" t="s">
        <v>45</v>
      </c>
      <c r="E42" s="117" t="s">
        <v>55</v>
      </c>
      <c r="F42" s="78" t="s">
        <v>229</v>
      </c>
      <c r="G42" s="78" t="s">
        <v>40</v>
      </c>
      <c r="H42" s="83">
        <v>15000000</v>
      </c>
      <c r="I42" s="82">
        <f t="shared" si="0"/>
        <v>15000000</v>
      </c>
      <c r="J42" s="117" t="s">
        <v>211</v>
      </c>
      <c r="K42" s="117" t="s">
        <v>211</v>
      </c>
      <c r="L42" s="123" t="s">
        <v>234</v>
      </c>
    </row>
    <row r="43" spans="2:12" ht="60" customHeight="1">
      <c r="B43" s="80">
        <v>90121502</v>
      </c>
      <c r="C43" s="92" t="s">
        <v>58</v>
      </c>
      <c r="D43" s="117" t="s">
        <v>45</v>
      </c>
      <c r="E43" s="117" t="s">
        <v>55</v>
      </c>
      <c r="F43" s="78" t="s">
        <v>229</v>
      </c>
      <c r="G43" s="78" t="s">
        <v>40</v>
      </c>
      <c r="H43" s="83">
        <v>1000000</v>
      </c>
      <c r="I43" s="82">
        <f t="shared" si="0"/>
        <v>1000000</v>
      </c>
      <c r="J43" s="117" t="s">
        <v>211</v>
      </c>
      <c r="K43" s="117" t="s">
        <v>211</v>
      </c>
      <c r="L43" s="123" t="s">
        <v>234</v>
      </c>
    </row>
    <row r="44" spans="2:12" ht="75" customHeight="1">
      <c r="B44" s="80" t="s">
        <v>60</v>
      </c>
      <c r="C44" s="92" t="s">
        <v>206</v>
      </c>
      <c r="D44" s="117" t="s">
        <v>54</v>
      </c>
      <c r="E44" s="117" t="s">
        <v>75</v>
      </c>
      <c r="F44" s="78" t="s">
        <v>229</v>
      </c>
      <c r="G44" s="78" t="s">
        <v>40</v>
      </c>
      <c r="H44" s="82">
        <v>300000000</v>
      </c>
      <c r="I44" s="82">
        <f t="shared" si="0"/>
        <v>300000000</v>
      </c>
      <c r="J44" s="117" t="s">
        <v>211</v>
      </c>
      <c r="K44" s="117" t="s">
        <v>211</v>
      </c>
      <c r="L44" s="79" t="s">
        <v>253</v>
      </c>
    </row>
    <row r="45" spans="1:12" ht="75" customHeight="1">
      <c r="A45" s="14"/>
      <c r="B45" s="80" t="s">
        <v>60</v>
      </c>
      <c r="C45" s="92" t="s">
        <v>205</v>
      </c>
      <c r="D45" s="117" t="s">
        <v>54</v>
      </c>
      <c r="E45" s="117" t="s">
        <v>75</v>
      </c>
      <c r="F45" s="78" t="s">
        <v>52</v>
      </c>
      <c r="G45" s="78" t="s">
        <v>40</v>
      </c>
      <c r="H45" s="82">
        <v>200000000</v>
      </c>
      <c r="I45" s="82">
        <f t="shared" si="0"/>
        <v>200000000</v>
      </c>
      <c r="J45" s="117" t="s">
        <v>211</v>
      </c>
      <c r="K45" s="117" t="s">
        <v>211</v>
      </c>
      <c r="L45" s="79" t="s">
        <v>253</v>
      </c>
    </row>
    <row r="46" spans="2:12" ht="60" customHeight="1">
      <c r="B46" s="80" t="s">
        <v>209</v>
      </c>
      <c r="C46" s="92" t="s">
        <v>207</v>
      </c>
      <c r="D46" s="117" t="s">
        <v>54</v>
      </c>
      <c r="E46" s="117" t="s">
        <v>75</v>
      </c>
      <c r="F46" s="78" t="s">
        <v>52</v>
      </c>
      <c r="G46" s="78" t="s">
        <v>40</v>
      </c>
      <c r="H46" s="82">
        <v>200000000</v>
      </c>
      <c r="I46" s="82">
        <f t="shared" si="0"/>
        <v>200000000</v>
      </c>
      <c r="J46" s="117" t="s">
        <v>211</v>
      </c>
      <c r="K46" s="117" t="s">
        <v>211</v>
      </c>
      <c r="L46" s="79" t="s">
        <v>253</v>
      </c>
    </row>
    <row r="47" spans="2:12" ht="60" customHeight="1">
      <c r="B47" s="80" t="s">
        <v>113</v>
      </c>
      <c r="C47" s="92" t="s">
        <v>114</v>
      </c>
      <c r="D47" s="117" t="s">
        <v>54</v>
      </c>
      <c r="E47" s="117" t="s">
        <v>75</v>
      </c>
      <c r="F47" s="78" t="s">
        <v>213</v>
      </c>
      <c r="G47" s="78" t="s">
        <v>40</v>
      </c>
      <c r="H47" s="82">
        <v>100000000</v>
      </c>
      <c r="I47" s="82">
        <f t="shared" si="0"/>
        <v>100000000</v>
      </c>
      <c r="J47" s="117" t="s">
        <v>211</v>
      </c>
      <c r="K47" s="117" t="s">
        <v>211</v>
      </c>
      <c r="L47" s="79" t="s">
        <v>254</v>
      </c>
    </row>
    <row r="48" spans="2:12" ht="69.75" customHeight="1">
      <c r="B48" s="80">
        <v>8600000</v>
      </c>
      <c r="C48" s="92" t="s">
        <v>237</v>
      </c>
      <c r="D48" s="117" t="s">
        <v>54</v>
      </c>
      <c r="E48" s="117" t="s">
        <v>75</v>
      </c>
      <c r="F48" s="78" t="s">
        <v>56</v>
      </c>
      <c r="G48" s="78" t="s">
        <v>40</v>
      </c>
      <c r="H48" s="82">
        <v>100000000</v>
      </c>
      <c r="I48" s="82">
        <f t="shared" si="0"/>
        <v>100000000</v>
      </c>
      <c r="J48" s="117" t="s">
        <v>211</v>
      </c>
      <c r="K48" s="117" t="s">
        <v>211</v>
      </c>
      <c r="L48" s="123" t="s">
        <v>234</v>
      </c>
    </row>
    <row r="49" spans="2:12" ht="75" customHeight="1">
      <c r="B49" s="80" t="s">
        <v>220</v>
      </c>
      <c r="C49" s="92" t="s">
        <v>218</v>
      </c>
      <c r="D49" s="117" t="s">
        <v>45</v>
      </c>
      <c r="E49" s="117" t="s">
        <v>221</v>
      </c>
      <c r="F49" s="78" t="s">
        <v>230</v>
      </c>
      <c r="G49" s="78" t="s">
        <v>40</v>
      </c>
      <c r="H49" s="82">
        <v>120000000</v>
      </c>
      <c r="I49" s="82">
        <f t="shared" si="0"/>
        <v>120000000</v>
      </c>
      <c r="J49" s="117" t="s">
        <v>211</v>
      </c>
      <c r="K49" s="117" t="s">
        <v>211</v>
      </c>
      <c r="L49" s="125" t="s">
        <v>249</v>
      </c>
    </row>
    <row r="50" spans="2:12" ht="60.75" customHeight="1" thickBot="1">
      <c r="B50" s="126" t="s">
        <v>222</v>
      </c>
      <c r="C50" s="129" t="s">
        <v>219</v>
      </c>
      <c r="D50" s="124" t="s">
        <v>54</v>
      </c>
      <c r="E50" s="124" t="s">
        <v>87</v>
      </c>
      <c r="F50" s="119" t="s">
        <v>226</v>
      </c>
      <c r="G50" s="119" t="s">
        <v>40</v>
      </c>
      <c r="H50" s="118">
        <v>1000000000</v>
      </c>
      <c r="I50" s="118">
        <f t="shared" si="0"/>
        <v>1000000000</v>
      </c>
      <c r="J50" s="124" t="s">
        <v>211</v>
      </c>
      <c r="K50" s="124" t="s">
        <v>211</v>
      </c>
      <c r="L50" s="79" t="s">
        <v>240</v>
      </c>
    </row>
    <row r="51" spans="2:12" s="20" customFormat="1" ht="15" hidden="1">
      <c r="B51" s="164" t="s">
        <v>260</v>
      </c>
      <c r="C51" s="164"/>
      <c r="D51" s="164"/>
      <c r="E51" s="164"/>
      <c r="F51" s="164"/>
      <c r="G51" s="164"/>
      <c r="H51" s="111">
        <f>SUM(H19:H50)</f>
        <v>26230068992</v>
      </c>
      <c r="I51" s="111">
        <f>SUM(I19:I50)</f>
        <v>26230068992</v>
      </c>
      <c r="J51" s="128"/>
      <c r="K51" s="128"/>
      <c r="L51" s="128"/>
    </row>
    <row r="52" spans="2:12" s="20" customFormat="1" ht="60" customHeight="1">
      <c r="B52" s="80" t="s">
        <v>238</v>
      </c>
      <c r="C52" s="78" t="s">
        <v>117</v>
      </c>
      <c r="D52" s="78" t="s">
        <v>54</v>
      </c>
      <c r="E52" s="78" t="s">
        <v>75</v>
      </c>
      <c r="F52" s="78" t="s">
        <v>52</v>
      </c>
      <c r="G52" s="78" t="s">
        <v>40</v>
      </c>
      <c r="H52" s="93">
        <v>2461228480</v>
      </c>
      <c r="I52" s="82">
        <f>+H52</f>
        <v>2461228480</v>
      </c>
      <c r="J52" s="78" t="s">
        <v>211</v>
      </c>
      <c r="K52" s="78" t="s">
        <v>211</v>
      </c>
      <c r="L52" s="79" t="s">
        <v>233</v>
      </c>
    </row>
    <row r="53" spans="2:12" s="20" customFormat="1" ht="75" customHeight="1">
      <c r="B53" s="80" t="s">
        <v>239</v>
      </c>
      <c r="C53" s="78" t="s">
        <v>119</v>
      </c>
      <c r="D53" s="78" t="s">
        <v>54</v>
      </c>
      <c r="E53" s="78" t="s">
        <v>75</v>
      </c>
      <c r="F53" s="78" t="s">
        <v>52</v>
      </c>
      <c r="G53" s="78" t="s">
        <v>40</v>
      </c>
      <c r="H53" s="93">
        <v>100000000</v>
      </c>
      <c r="I53" s="82">
        <f>+H53</f>
        <v>100000000</v>
      </c>
      <c r="J53" s="78" t="s">
        <v>211</v>
      </c>
      <c r="K53" s="78" t="s">
        <v>211</v>
      </c>
      <c r="L53" s="79" t="s">
        <v>233</v>
      </c>
    </row>
    <row r="54" spans="2:12" ht="60" customHeight="1">
      <c r="B54" s="91">
        <v>92121801</v>
      </c>
      <c r="C54" s="130" t="s">
        <v>241</v>
      </c>
      <c r="D54" s="122" t="s">
        <v>50</v>
      </c>
      <c r="E54" s="122" t="s">
        <v>242</v>
      </c>
      <c r="F54" s="122" t="s">
        <v>52</v>
      </c>
      <c r="G54" s="122" t="s">
        <v>40</v>
      </c>
      <c r="H54" s="131">
        <v>37800000000</v>
      </c>
      <c r="I54" s="121">
        <f>+H54</f>
        <v>37800000000</v>
      </c>
      <c r="J54" s="122" t="s">
        <v>144</v>
      </c>
      <c r="K54" s="122" t="s">
        <v>211</v>
      </c>
      <c r="L54" s="123" t="s">
        <v>234</v>
      </c>
    </row>
    <row r="55" spans="2:12" ht="345" customHeight="1">
      <c r="B55" s="80" t="s">
        <v>243</v>
      </c>
      <c r="C55" s="92" t="s">
        <v>244</v>
      </c>
      <c r="D55" s="78" t="s">
        <v>37</v>
      </c>
      <c r="E55" s="78" t="s">
        <v>55</v>
      </c>
      <c r="F55" s="78" t="s">
        <v>56</v>
      </c>
      <c r="G55" s="78" t="s">
        <v>40</v>
      </c>
      <c r="H55" s="93">
        <v>5000000000</v>
      </c>
      <c r="I55" s="82">
        <f>+H55</f>
        <v>5000000000</v>
      </c>
      <c r="J55" s="78" t="s">
        <v>144</v>
      </c>
      <c r="K55" s="78" t="s">
        <v>211</v>
      </c>
      <c r="L55" s="79" t="s">
        <v>240</v>
      </c>
    </row>
    <row r="56" spans="2:12" s="136" customFormat="1" ht="90" customHeight="1" thickBot="1">
      <c r="B56" s="126" t="s">
        <v>248</v>
      </c>
      <c r="C56" s="137" t="s">
        <v>258</v>
      </c>
      <c r="D56" s="119" t="s">
        <v>50</v>
      </c>
      <c r="E56" s="119" t="s">
        <v>51</v>
      </c>
      <c r="F56" s="119" t="s">
        <v>245</v>
      </c>
      <c r="G56" s="119" t="s">
        <v>40</v>
      </c>
      <c r="H56" s="132">
        <v>1047000000</v>
      </c>
      <c r="I56" s="118">
        <f>+H56</f>
        <v>1047000000</v>
      </c>
      <c r="J56" s="119" t="s">
        <v>144</v>
      </c>
      <c r="K56" s="119" t="s">
        <v>211</v>
      </c>
      <c r="L56" s="120" t="s">
        <v>240</v>
      </c>
    </row>
    <row r="57" spans="2:12" s="136" customFormat="1" ht="15" hidden="1">
      <c r="B57" s="133"/>
      <c r="C57" s="145"/>
      <c r="D57" s="133"/>
      <c r="E57" s="133"/>
      <c r="F57" s="133"/>
      <c r="G57" s="133"/>
      <c r="H57" s="111">
        <f>+H56+H55+H54+H53+H52</f>
        <v>46408228480</v>
      </c>
      <c r="I57" s="94"/>
      <c r="J57" s="133"/>
      <c r="K57" s="133"/>
      <c r="L57" s="133"/>
    </row>
    <row r="58" spans="1:11" ht="15.75" thickBot="1">
      <c r="A58" s="20"/>
      <c r="B58" s="110"/>
      <c r="C58" s="110"/>
      <c r="D58" s="110"/>
      <c r="E58" s="110"/>
      <c r="F58" s="110"/>
      <c r="G58" s="110"/>
      <c r="I58" s="111"/>
      <c r="J58" s="128"/>
      <c r="K58" s="128"/>
    </row>
    <row r="59" spans="2:9" ht="45">
      <c r="B59" s="15" t="s">
        <v>6</v>
      </c>
      <c r="C59" s="12" t="s">
        <v>22</v>
      </c>
      <c r="D59" s="12" t="s">
        <v>14</v>
      </c>
      <c r="G59" s="1" t="s">
        <v>122</v>
      </c>
      <c r="H59" s="67"/>
      <c r="I59" s="94"/>
    </row>
    <row r="60" spans="2:8" ht="15">
      <c r="B60" s="3"/>
      <c r="C60" s="101"/>
      <c r="D60" s="4"/>
      <c r="H60" s="112"/>
    </row>
    <row r="61" spans="2:8" ht="15">
      <c r="B61" s="3"/>
      <c r="C61" s="109"/>
      <c r="D61" s="4"/>
      <c r="H61" s="165"/>
    </row>
    <row r="62" spans="2:8" ht="15">
      <c r="B62" s="3"/>
      <c r="C62" s="101"/>
      <c r="D62" s="4"/>
      <c r="H62" s="13"/>
    </row>
    <row r="63" spans="1:12" s="86" customFormat="1" ht="15">
      <c r="A63" s="1"/>
      <c r="B63" s="3"/>
      <c r="C63" s="101"/>
      <c r="D63" s="4"/>
      <c r="E63" s="1"/>
      <c r="F63" s="1"/>
      <c r="G63" s="1"/>
      <c r="H63" s="13"/>
      <c r="I63" s="1"/>
      <c r="J63" s="1"/>
      <c r="K63" s="1"/>
      <c r="L63" s="89"/>
    </row>
    <row r="64" spans="1:11" s="86" customFormat="1" ht="27.75" customHeight="1" thickBot="1">
      <c r="A64" s="1"/>
      <c r="B64" s="16"/>
      <c r="C64" s="102"/>
      <c r="D64" s="5"/>
      <c r="E64" s="1"/>
      <c r="F64" s="1"/>
      <c r="G64" s="1"/>
      <c r="H64" s="13"/>
      <c r="I64" s="1"/>
      <c r="J64" s="1"/>
      <c r="K64" s="1"/>
    </row>
    <row r="65" spans="1:11" s="86" customFormat="1" ht="17.25" customHeight="1">
      <c r="A65" s="1"/>
      <c r="B65" s="1"/>
      <c r="C65" s="96"/>
      <c r="D65" s="1"/>
      <c r="E65" s="1"/>
      <c r="F65" s="1"/>
      <c r="G65" s="1"/>
      <c r="H65" s="13"/>
      <c r="I65" s="1"/>
      <c r="J65" s="1"/>
      <c r="K65" s="1"/>
    </row>
    <row r="66" spans="1:11" s="86" customFormat="1" ht="15">
      <c r="A66" s="1"/>
      <c r="B66" s="1"/>
      <c r="C66" s="96"/>
      <c r="D66" s="1"/>
      <c r="E66" s="1"/>
      <c r="F66" s="1"/>
      <c r="G66" s="1"/>
      <c r="H66" s="13"/>
      <c r="I66" s="1"/>
      <c r="J66" s="1"/>
      <c r="K66" s="1"/>
    </row>
    <row r="67" spans="1:12" s="86" customFormat="1" ht="23.25" customHeight="1">
      <c r="A67" s="1"/>
      <c r="B67" s="1"/>
      <c r="C67" s="96"/>
      <c r="D67" s="1"/>
      <c r="E67" s="1"/>
      <c r="F67" s="1"/>
      <c r="G67" s="1"/>
      <c r="H67" s="13"/>
      <c r="I67" s="1"/>
      <c r="J67" s="1"/>
      <c r="K67" s="1"/>
      <c r="L67" s="89"/>
    </row>
    <row r="68" spans="1:12" s="86" customFormat="1" ht="15">
      <c r="A68" s="1"/>
      <c r="B68" s="1"/>
      <c r="C68" s="96"/>
      <c r="D68" s="1"/>
      <c r="E68" s="1"/>
      <c r="F68" s="1"/>
      <c r="G68" s="1"/>
      <c r="H68" s="13"/>
      <c r="I68" s="1"/>
      <c r="J68" s="1"/>
      <c r="K68" s="1"/>
      <c r="L68" s="89"/>
    </row>
    <row r="69" spans="1:12" s="27" customFormat="1" ht="15">
      <c r="A69" s="1"/>
      <c r="B69" s="1"/>
      <c r="C69" s="96" t="s">
        <v>122</v>
      </c>
      <c r="D69" s="1"/>
      <c r="E69" s="1"/>
      <c r="F69" s="1"/>
      <c r="G69" s="1"/>
      <c r="H69" s="1"/>
      <c r="I69" s="1"/>
      <c r="J69" s="1"/>
      <c r="K69" s="1"/>
      <c r="L69" s="26"/>
    </row>
    <row r="70" spans="1:11" ht="15">
      <c r="A70" s="85"/>
      <c r="B70" s="90"/>
      <c r="C70" s="103"/>
      <c r="D70" s="88"/>
      <c r="E70" s="88"/>
      <c r="F70" s="88"/>
      <c r="G70" s="87"/>
      <c r="H70" s="87"/>
      <c r="I70" s="88"/>
      <c r="J70" s="88"/>
      <c r="K70" s="85"/>
    </row>
    <row r="71" spans="1:11" ht="15">
      <c r="A71" s="86"/>
      <c r="B71" s="105" t="s">
        <v>125</v>
      </c>
      <c r="C71" s="106" t="s">
        <v>224</v>
      </c>
      <c r="D71" s="114" t="s">
        <v>215</v>
      </c>
      <c r="E71" s="86"/>
      <c r="F71" s="107"/>
      <c r="G71" s="106" t="s">
        <v>216</v>
      </c>
      <c r="H71" s="86"/>
      <c r="J71" s="106" t="s">
        <v>166</v>
      </c>
      <c r="K71" s="86"/>
    </row>
    <row r="72" spans="1:11" ht="15">
      <c r="A72" s="85"/>
      <c r="B72" s="107"/>
      <c r="C72" s="108" t="s">
        <v>256</v>
      </c>
      <c r="D72" s="105" t="s">
        <v>129</v>
      </c>
      <c r="E72" s="113"/>
      <c r="F72" s="107"/>
      <c r="G72" s="108" t="s">
        <v>130</v>
      </c>
      <c r="H72" s="86"/>
      <c r="J72" s="105" t="s">
        <v>223</v>
      </c>
      <c r="K72" s="86"/>
    </row>
    <row r="73" spans="1:11" ht="15">
      <c r="A73" s="85"/>
      <c r="B73" s="86"/>
      <c r="C73" s="108" t="s">
        <v>225</v>
      </c>
      <c r="D73" s="88"/>
      <c r="E73" s="88"/>
      <c r="F73" s="88"/>
      <c r="G73" s="87"/>
      <c r="H73" s="87"/>
      <c r="I73" s="88"/>
      <c r="J73" s="89"/>
      <c r="K73" s="85"/>
    </row>
    <row r="74" spans="1:11" ht="15">
      <c r="A74" s="85"/>
      <c r="B74" s="84"/>
      <c r="D74" s="88"/>
      <c r="E74" s="88"/>
      <c r="F74" s="88"/>
      <c r="G74" s="87"/>
      <c r="H74" s="87"/>
      <c r="I74" s="104"/>
      <c r="J74" s="88"/>
      <c r="K74" s="85"/>
    </row>
    <row r="75" spans="1:11" ht="15">
      <c r="A75" s="88"/>
      <c r="B75" s="90"/>
      <c r="D75" s="88"/>
      <c r="E75" s="88"/>
      <c r="F75" s="88"/>
      <c r="G75" s="87"/>
      <c r="H75" s="87"/>
      <c r="I75" s="88"/>
      <c r="J75" s="88"/>
      <c r="K75" s="85"/>
    </row>
    <row r="76" spans="1:11" ht="15">
      <c r="A76" s="36"/>
      <c r="B76" s="37"/>
      <c r="D76" s="36"/>
      <c r="E76" s="36"/>
      <c r="F76" s="36"/>
      <c r="G76" s="34"/>
      <c r="H76" s="34"/>
      <c r="I76" s="36"/>
      <c r="J76" s="36"/>
      <c r="K76" s="25"/>
    </row>
    <row r="78" ht="15">
      <c r="B78" s="84"/>
    </row>
    <row r="81" ht="15"/>
    <row r="82" ht="15"/>
    <row r="94" spans="1:12" s="96" customFormat="1" ht="15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</row>
    <row r="101" ht="15">
      <c r="B101" s="41"/>
    </row>
  </sheetData>
  <sheetProtection/>
  <autoFilter ref="B18:L56"/>
  <mergeCells count="3">
    <mergeCell ref="F5:I9"/>
    <mergeCell ref="F11:I15"/>
    <mergeCell ref="B51:G51"/>
  </mergeCells>
  <printOptions/>
  <pageMargins left="0.1968503937007874" right="0.1968503937007874" top="0.5905511811023623" bottom="0.1968503937007874" header="0.31496062992125984" footer="0.31496062992125984"/>
  <pageSetup orientation="landscape" paperSize="142" scale="60" r:id="rId2"/>
  <headerFooter>
    <oddFooter>&amp;C&amp;F Págs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soler</dc:creator>
  <cp:keywords/>
  <dc:description/>
  <cp:lastModifiedBy>rociosoler</cp:lastModifiedBy>
  <cp:lastPrinted>2018-01-29T20:44:23Z</cp:lastPrinted>
  <dcterms:created xsi:type="dcterms:W3CDTF">2012-12-10T15:58:41Z</dcterms:created>
  <dcterms:modified xsi:type="dcterms:W3CDTF">2018-01-31T16:16:08Z</dcterms:modified>
  <cp:category/>
  <cp:version/>
  <cp:contentType/>
  <cp:contentStatus/>
</cp:coreProperties>
</file>